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521" windowWidth="11205" windowHeight="6555" tabRatio="599" activeTab="1"/>
  </bookViews>
  <sheets>
    <sheet name="１" sheetId="1" r:id="rId1"/>
    <sheet name="３" sheetId="2" r:id="rId2"/>
  </sheets>
  <definedNames>
    <definedName name="_xlnm.Print_Area" localSheetId="0">'１'!$A:$T</definedName>
    <definedName name="_xlnm.Print_Area" localSheetId="1">'３'!$A:$R</definedName>
    <definedName name="_xlnm.Print_Titles" localSheetId="0">'１'!$59:$64</definedName>
    <definedName name="_xlnm.Print_Titles" localSheetId="1">'３'!$58:$62</definedName>
  </definedNames>
  <calcPr fullCalcOnLoad="1"/>
</workbook>
</file>

<file path=xl/sharedStrings.xml><?xml version="1.0" encoding="utf-8"?>
<sst xmlns="http://schemas.openxmlformats.org/spreadsheetml/2006/main" count="929" uniqueCount="345">
  <si>
    <t>咬合異常</t>
  </si>
  <si>
    <t>Ａ型</t>
  </si>
  <si>
    <t>Ｂ型</t>
  </si>
  <si>
    <t>Ｃ型</t>
  </si>
  <si>
    <t>計</t>
  </si>
  <si>
    <t>神奈川県</t>
  </si>
  <si>
    <t>和歌山県</t>
  </si>
  <si>
    <t>鹿児島県</t>
  </si>
  <si>
    <t>小　　計</t>
  </si>
  <si>
    <t>名古屋市</t>
  </si>
  <si>
    <t>北九州市</t>
  </si>
  <si>
    <t>いわき市</t>
  </si>
  <si>
    <t>宇都宮市</t>
  </si>
  <si>
    <t>和歌山市</t>
  </si>
  <si>
    <t>鹿児島市</t>
  </si>
  <si>
    <t>東大阪市</t>
  </si>
  <si>
    <t>大牟田市</t>
  </si>
  <si>
    <t>佐世保市</t>
  </si>
  <si>
    <t>千代田区</t>
  </si>
  <si>
    <t>世田谷区</t>
  </si>
  <si>
    <t>江戸川区</t>
  </si>
  <si>
    <t xml:space="preserve"> 小  計</t>
  </si>
  <si>
    <t>むし歯の</t>
  </si>
  <si>
    <t>横須賀市</t>
  </si>
  <si>
    <t>相模原市</t>
  </si>
  <si>
    <t>さいたま市</t>
  </si>
  <si>
    <t>むし歯のない者</t>
  </si>
  <si>
    <t>むし歯の型別分類</t>
  </si>
  <si>
    <t>対象者数</t>
  </si>
  <si>
    <t>受診者数</t>
  </si>
  <si>
    <t>人</t>
  </si>
  <si>
    <t>本</t>
  </si>
  <si>
    <t>Ｏ2型</t>
  </si>
  <si>
    <t>Ｏ1型</t>
  </si>
  <si>
    <t>４　平成１５年度　歯科健康診査実施状況</t>
  </si>
  <si>
    <t>　</t>
  </si>
  <si>
    <t>　(1)　１歳６か月児歯科健康診査</t>
  </si>
  <si>
    <t>軟組織の異常</t>
  </si>
  <si>
    <t>その他の異常</t>
  </si>
  <si>
    <t>備　考</t>
  </si>
  <si>
    <t>　(2)　３歳児歯科健康診査</t>
  </si>
  <si>
    <t>むし歯のない者</t>
  </si>
  <si>
    <t>むし歯の型別分類</t>
  </si>
  <si>
    <t>総　　数</t>
  </si>
  <si>
    <t>Ｏ型</t>
  </si>
  <si>
    <t>Ａ型</t>
  </si>
  <si>
    <t>Ｂ型</t>
  </si>
  <si>
    <t>Ｃ型</t>
  </si>
  <si>
    <t>不詳3</t>
  </si>
  <si>
    <t>計</t>
  </si>
  <si>
    <t>４　平成１５年度　歯科健康診査実施状況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</si>
  <si>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</si>
  <si>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</si>
  <si>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</si>
  <si>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</si>
  <si>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</si>
  <si>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</si>
  <si>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</si>
  <si>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</si>
  <si>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</si>
  <si>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</si>
  <si>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</si>
  <si>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</si>
  <si>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</si>
  <si>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</si>
  <si>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</si>
  <si>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</si>
  <si>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</si>
  <si>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</si>
  <si>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</si>
  <si>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</si>
  <si>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</si>
  <si>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</si>
  <si>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</si>
  <si>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</si>
  <si>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</si>
  <si>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</si>
  <si>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</si>
  <si>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</si>
  <si>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</si>
  <si>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</si>
  <si>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</si>
  <si>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</si>
  <si>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</si>
  <si>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</si>
  <si>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</si>
  <si>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</si>
  <si>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</si>
  <si>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</si>
  <si>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</si>
  <si>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</si>
  <si>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</si>
  <si>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</si>
  <si>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</si>
  <si>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</si>
  <si>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</si>
  <si>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</si>
  <si>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</si>
  <si>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</si>
  <si>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</si>
  <si>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</si>
  <si>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</si>
  <si>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</si>
  <si>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</si>
  <si>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</si>
  <si>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</si>
  <si>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</si>
  <si>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</si>
  <si>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</si>
  <si>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</si>
  <si>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</si>
  <si>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</si>
  <si>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</si>
  <si>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</si>
  <si>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</si>
  <si>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</si>
  <si>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</si>
  <si>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</si>
  <si>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</si>
  <si>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</si>
  <si>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</si>
  <si>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</si>
  <si>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</si>
  <si>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</si>
  <si>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</si>
  <si>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</si>
  <si>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</si>
  <si>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</si>
  <si>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</si>
  <si>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</si>
  <si>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</si>
  <si>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</si>
  <si>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</si>
  <si>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</si>
  <si>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</si>
  <si>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</si>
  <si>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</si>
  <si>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</si>
  <si>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</si>
  <si>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</si>
  <si>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</si>
  <si>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</si>
  <si>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</si>
  <si>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</si>
  <si>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</si>
  <si>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</si>
  <si>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</si>
  <si>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</si>
  <si>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</si>
  <si>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</si>
  <si>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</si>
  <si>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</si>
  <si>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</si>
  <si>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</si>
  <si>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</si>
  <si>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</si>
  <si>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</si>
  <si>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</si>
  <si>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</si>
  <si>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</si>
  <si>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</si>
  <si>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</si>
  <si>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</si>
  <si>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</si>
  <si>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</si>
  <si>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</si>
  <si>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</si>
  <si>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</si>
  <si>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</si>
  <si>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</si>
  <si>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</si>
  <si>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</si>
  <si>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</si>
  <si>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</si>
  <si>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</si>
  <si>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</si>
  <si>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</si>
  <si>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</si>
  <si>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</si>
  <si>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</si>
  <si>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</si>
  <si>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</si>
  <si>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</si>
  <si>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</si>
  <si>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</si>
  <si>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</si>
  <si>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</si>
  <si>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</si>
  <si>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</si>
  <si>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</si>
  <si>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</si>
  <si>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</si>
  <si>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</si>
  <si>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</si>
  <si>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</si>
  <si>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</si>
  <si>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</si>
  <si>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</si>
  <si>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</si>
  <si>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</si>
  <si>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</si>
  <si>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</si>
  <si>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</si>
  <si>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</si>
  <si>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</si>
  <si>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</si>
  <si>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</si>
  <si>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</si>
  <si>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</si>
  <si>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</si>
  <si>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</si>
  <si>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</si>
  <si>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</si>
  <si>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</si>
  <si>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</si>
  <si>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合計</t>
  </si>
  <si>
    <t>札幌市</t>
  </si>
  <si>
    <t>仙台市</t>
  </si>
  <si>
    <t>千葉市</t>
  </si>
  <si>
    <t>横浜市</t>
  </si>
  <si>
    <t>川崎市</t>
  </si>
  <si>
    <t>京都市</t>
  </si>
  <si>
    <t>大阪市</t>
  </si>
  <si>
    <t>神戸市</t>
  </si>
  <si>
    <t>広島市</t>
  </si>
  <si>
    <t>福岡市</t>
  </si>
  <si>
    <t>旭川市</t>
  </si>
  <si>
    <t>秋田市</t>
  </si>
  <si>
    <t>郡山市</t>
  </si>
  <si>
    <t>川越市</t>
  </si>
  <si>
    <t>船橋市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</si>
  <si>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</si>
  <si>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</si>
  <si>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</si>
  <si>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</si>
  <si>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</si>
  <si>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</si>
  <si>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</si>
  <si>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</si>
  <si>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</si>
  <si>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</si>
  <si>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</si>
  <si>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</si>
  <si>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</si>
  <si>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</si>
  <si>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</si>
  <si>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</si>
  <si>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</si>
  <si>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</si>
  <si>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</si>
  <si>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</si>
  <si>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</si>
  <si>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</si>
  <si>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</si>
  <si>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</si>
  <si>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小樽市</t>
  </si>
  <si>
    <t>函館市</t>
  </si>
  <si>
    <t>尼崎市</t>
  </si>
  <si>
    <t>西宮市</t>
  </si>
  <si>
    <t>呉市</t>
  </si>
  <si>
    <t>下関市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</si>
  <si>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</si>
  <si>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</si>
  <si>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</si>
  <si>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</si>
  <si>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</si>
  <si>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</si>
  <si>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</si>
  <si>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</si>
  <si>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</si>
  <si>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</si>
  <si>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</si>
  <si>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</si>
  <si>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</si>
  <si>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</si>
  <si>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</si>
  <si>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</si>
  <si>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</si>
  <si>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</si>
  <si>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</si>
  <si>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</si>
  <si>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①都道府県別</t>
  </si>
  <si>
    <t>※　　１歳６か月児歯科健康診査における計は、Ａ型、Ｂ型、Ｃ型、不詳2を足した人数であり、</t>
  </si>
  <si>
    <t>　　　受診者数は、Ｏ1型、Ｏ2型、不詳1、計を足した人数である。</t>
  </si>
  <si>
    <t>※※　３歳児歯科健康診査における計はＡ型、Ｂ型、Ｃ型、不詳3を足した人数であり、</t>
  </si>
  <si>
    <t>　　　受診者数は、Ｏ型、計を足した人数である。</t>
  </si>
  <si>
    <t>むし歯の
総　　数</t>
  </si>
  <si>
    <t>不詳1</t>
  </si>
  <si>
    <t>不詳2</t>
  </si>
  <si>
    <t>001</t>
  </si>
  <si>
    <t>002</t>
  </si>
  <si>
    <t>003</t>
  </si>
  <si>
    <t>②政令市・特別区</t>
  </si>
  <si>
    <t>048</t>
  </si>
  <si>
    <t>001</t>
  </si>
  <si>
    <t>002</t>
  </si>
  <si>
    <t>003</t>
  </si>
  <si>
    <t>②政令市・特別区</t>
  </si>
  <si>
    <t>048</t>
  </si>
  <si>
    <t>軟組織の
異常</t>
  </si>
  <si>
    <t>その他の
異常</t>
  </si>
  <si>
    <t>095</t>
  </si>
  <si>
    <t>096</t>
  </si>
  <si>
    <t>097</t>
  </si>
  <si>
    <t>098</t>
  </si>
  <si>
    <t>不明</t>
  </si>
  <si>
    <t>むし歯
有病者率</t>
  </si>
  <si>
    <t>一人平均
むし歯数</t>
  </si>
  <si>
    <t>本</t>
  </si>
  <si>
    <t>％</t>
  </si>
  <si>
    <t>％</t>
  </si>
  <si>
    <t>１歳６か月児歯科健康診査実施状況（都道府県に保健所政令市分を含む）</t>
  </si>
  <si>
    <t>対象者数</t>
  </si>
  <si>
    <t>受診者数</t>
  </si>
  <si>
    <t>むし歯の</t>
  </si>
  <si>
    <t>一人平均むし歯数</t>
  </si>
  <si>
    <t>むし歯
有病者率</t>
  </si>
  <si>
    <t>むし歯のない者</t>
  </si>
  <si>
    <t>　　　　　むし歯の型別分類</t>
  </si>
  <si>
    <t>軟組織</t>
  </si>
  <si>
    <t>咬合</t>
  </si>
  <si>
    <t>その他</t>
  </si>
  <si>
    <t>備考</t>
  </si>
  <si>
    <t>総　　数</t>
  </si>
  <si>
    <t>Ｏ１型</t>
  </si>
  <si>
    <t>Ｏ２型</t>
  </si>
  <si>
    <t>不詳</t>
  </si>
  <si>
    <t>不詳</t>
  </si>
  <si>
    <t>の異常</t>
  </si>
  <si>
    <t>異常</t>
  </si>
  <si>
    <t>人</t>
  </si>
  <si>
    <t>人</t>
  </si>
  <si>
    <t>001</t>
  </si>
  <si>
    <t>002</t>
  </si>
  <si>
    <t>003</t>
  </si>
  <si>
    <t>合    計</t>
  </si>
  <si>
    <t>3歳児歯科健康診査実施状況（都道府県に保健所政令市分を含む）</t>
  </si>
  <si>
    <t>むし歯の
総　　数</t>
  </si>
  <si>
    <t>一人平均
むし歯数</t>
  </si>
  <si>
    <t>むし歯
有病者率</t>
  </si>
  <si>
    <t>むし歯の
ない者</t>
  </si>
  <si>
    <t>むし歯の型別分類</t>
  </si>
  <si>
    <t>軟組織の
異常</t>
  </si>
  <si>
    <t>その他
の異常</t>
  </si>
  <si>
    <t>Ｏ型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</si>
</sst>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##,###,###"/>
    <numFmt numFmtId="182" formatCode="#,##0;&quot;△ &quot;#,##0"/>
    <numFmt numFmtId="183" formatCode="#,##0.00;&quot;△ &quot;#,##0.00"/>
    <numFmt numFmtId="184" formatCode="0.00;&quot;△ &quot;0.00"/>
  </numFmts>
  <fonts count="5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標準ゴシック"/>
      <family val="3"/>
    </font>
    <font>
      <sz val="9.6"/>
      <name val="ＭＳ 明朝"/>
      <family val="1"/>
    </font>
    <font>
      <sz val="8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distributed"/>
      <protection locked="0"/>
    </xf>
    <xf numFmtId="3" fontId="7" fillId="0" borderId="22" xfId="0" applyNumberFormat="1" applyFont="1" applyFill="1" applyBorder="1" applyAlignment="1" applyProtection="1">
      <alignment horizontal="right"/>
      <protection locked="0"/>
    </xf>
    <xf numFmtId="3" fontId="7" fillId="0" borderId="23" xfId="0" applyNumberFormat="1" applyFont="1" applyFill="1" applyBorder="1" applyAlignment="1" applyProtection="1">
      <alignment horizontal="right"/>
      <protection locked="0"/>
    </xf>
    <xf numFmtId="3" fontId="7" fillId="0" borderId="24" xfId="0" applyNumberFormat="1" applyFont="1" applyFill="1" applyBorder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/>
      <protection locked="0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distributed"/>
      <protection locked="0"/>
    </xf>
    <xf numFmtId="3" fontId="7" fillId="0" borderId="27" xfId="0" applyNumberFormat="1" applyFont="1" applyFill="1" applyBorder="1" applyAlignment="1" applyProtection="1">
      <alignment horizontal="right"/>
      <protection locked="0"/>
    </xf>
    <xf numFmtId="3" fontId="7" fillId="0" borderId="28" xfId="0" applyNumberFormat="1" applyFont="1" applyFill="1" applyBorder="1" applyAlignment="1" applyProtection="1">
      <alignment horizontal="right"/>
      <protection locked="0"/>
    </xf>
    <xf numFmtId="3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28" xfId="0" applyFont="1" applyFill="1" applyBorder="1" applyAlignment="1" applyProtection="1">
      <alignment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distributed"/>
      <protection locked="0"/>
    </xf>
    <xf numFmtId="3" fontId="7" fillId="0" borderId="32" xfId="0" applyNumberFormat="1" applyFont="1" applyFill="1" applyBorder="1" applyAlignment="1" applyProtection="1">
      <alignment horizontal="right"/>
      <protection locked="0"/>
    </xf>
    <xf numFmtId="3" fontId="7" fillId="0" borderId="33" xfId="0" applyNumberFormat="1" applyFont="1" applyFill="1" applyBorder="1" applyAlignment="1" applyProtection="1">
      <alignment horizontal="right"/>
      <protection locked="0"/>
    </xf>
    <xf numFmtId="3" fontId="7" fillId="0" borderId="34" xfId="0" applyNumberFormat="1" applyFont="1" applyFill="1" applyBorder="1" applyAlignment="1" applyProtection="1">
      <alignment horizontal="right"/>
      <protection locked="0"/>
    </xf>
    <xf numFmtId="0" fontId="7" fillId="0" borderId="33" xfId="0" applyFont="1" applyFill="1" applyBorder="1" applyAlignment="1" applyProtection="1">
      <alignment/>
      <protection locked="0"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3" fontId="7" fillId="0" borderId="36" xfId="0" applyNumberFormat="1" applyFont="1" applyFill="1" applyBorder="1" applyAlignment="1" applyProtection="1">
      <alignment horizontal="right"/>
      <protection locked="0"/>
    </xf>
    <xf numFmtId="3" fontId="7" fillId="0" borderId="37" xfId="0" applyNumberFormat="1" applyFont="1" applyFill="1" applyBorder="1" applyAlignment="1" applyProtection="1">
      <alignment horizontal="right"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 horizontal="distributed"/>
      <protection locked="0"/>
    </xf>
    <xf numFmtId="0" fontId="7" fillId="0" borderId="31" xfId="0" applyFont="1" applyFill="1" applyBorder="1" applyAlignment="1" applyProtection="1">
      <alignment horizontal="distributed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distributed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distributed"/>
      <protection locked="0"/>
    </xf>
    <xf numFmtId="38" fontId="7" fillId="0" borderId="35" xfId="0" applyNumberFormat="1" applyFont="1" applyFill="1" applyBorder="1" applyAlignment="1" applyProtection="1">
      <alignment horizontal="right"/>
      <protection locked="0"/>
    </xf>
    <xf numFmtId="38" fontId="7" fillId="0" borderId="36" xfId="0" applyNumberFormat="1" applyFont="1" applyFill="1" applyBorder="1" applyAlignment="1" applyProtection="1">
      <alignment horizontal="right"/>
      <protection locked="0"/>
    </xf>
    <xf numFmtId="38" fontId="7" fillId="0" borderId="37" xfId="0" applyNumberFormat="1" applyFont="1" applyFill="1" applyBorder="1" applyAlignment="1" applyProtection="1">
      <alignment horizontal="right"/>
      <protection locked="0"/>
    </xf>
    <xf numFmtId="49" fontId="7" fillId="0" borderId="25" xfId="0" applyNumberFormat="1" applyFont="1" applyFill="1" applyBorder="1" applyAlignment="1" applyProtection="1">
      <alignment horizontal="center"/>
      <protection locked="0"/>
    </xf>
    <xf numFmtId="3" fontId="7" fillId="0" borderId="26" xfId="0" applyNumberFormat="1" applyFont="1" applyFill="1" applyBorder="1" applyAlignment="1" applyProtection="1">
      <alignment horizontal="distributed"/>
      <protection locked="0"/>
    </xf>
    <xf numFmtId="38" fontId="7" fillId="0" borderId="27" xfId="0" applyNumberFormat="1" applyFont="1" applyFill="1" applyBorder="1" applyAlignment="1" applyProtection="1">
      <alignment horizontal="right"/>
      <protection locked="0"/>
    </xf>
    <xf numFmtId="38" fontId="7" fillId="0" borderId="28" xfId="0" applyNumberFormat="1" applyFont="1" applyFill="1" applyBorder="1" applyAlignment="1" applyProtection="1">
      <alignment horizontal="right"/>
      <protection locked="0"/>
    </xf>
    <xf numFmtId="38" fontId="7" fillId="0" borderId="29" xfId="0" applyNumberFormat="1" applyFont="1" applyFill="1" applyBorder="1" applyAlignment="1" applyProtection="1">
      <alignment horizontal="right"/>
      <protection locked="0"/>
    </xf>
    <xf numFmtId="49" fontId="7" fillId="0" borderId="30" xfId="0" applyNumberFormat="1" applyFont="1" applyFill="1" applyBorder="1" applyAlignment="1" applyProtection="1">
      <alignment horizontal="center"/>
      <protection locked="0"/>
    </xf>
    <xf numFmtId="3" fontId="7" fillId="0" borderId="31" xfId="0" applyNumberFormat="1" applyFont="1" applyFill="1" applyBorder="1" applyAlignment="1" applyProtection="1">
      <alignment horizontal="distributed"/>
      <protection locked="0"/>
    </xf>
    <xf numFmtId="38" fontId="7" fillId="0" borderId="32" xfId="0" applyNumberFormat="1" applyFont="1" applyFill="1" applyBorder="1" applyAlignment="1" applyProtection="1">
      <alignment horizontal="right"/>
      <protection locked="0"/>
    </xf>
    <xf numFmtId="38" fontId="7" fillId="0" borderId="33" xfId="0" applyNumberFormat="1" applyFont="1" applyFill="1" applyBorder="1" applyAlignment="1" applyProtection="1">
      <alignment horizontal="right"/>
      <protection locked="0"/>
    </xf>
    <xf numFmtId="38" fontId="7" fillId="0" borderId="34" xfId="0" applyNumberFormat="1" applyFont="1" applyFill="1" applyBorder="1" applyAlignment="1" applyProtection="1">
      <alignment horizontal="right"/>
      <protection locked="0"/>
    </xf>
    <xf numFmtId="38" fontId="7" fillId="0" borderId="22" xfId="0" applyNumberFormat="1" applyFont="1" applyFill="1" applyBorder="1" applyAlignment="1" applyProtection="1">
      <alignment horizontal="right"/>
      <protection locked="0"/>
    </xf>
    <xf numFmtId="38" fontId="7" fillId="0" borderId="23" xfId="0" applyNumberFormat="1" applyFont="1" applyFill="1" applyBorder="1" applyAlignment="1" applyProtection="1">
      <alignment horizontal="right"/>
      <protection locked="0"/>
    </xf>
    <xf numFmtId="38" fontId="7" fillId="0" borderId="24" xfId="0" applyNumberFormat="1" applyFont="1" applyFill="1" applyBorder="1" applyAlignment="1" applyProtection="1">
      <alignment horizontal="right"/>
      <protection locked="0"/>
    </xf>
    <xf numFmtId="49" fontId="7" fillId="0" borderId="18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/>
      <protection locked="0"/>
    </xf>
    <xf numFmtId="181" fontId="7" fillId="33" borderId="33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3" borderId="23" xfId="0" applyNumberFormat="1" applyFont="1" applyFill="1" applyBorder="1" applyAlignment="1" applyProtection="1">
      <alignment horizontal="right"/>
      <protection/>
    </xf>
    <xf numFmtId="3" fontId="7" fillId="33" borderId="28" xfId="0" applyNumberFormat="1" applyFont="1" applyFill="1" applyBorder="1" applyAlignment="1" applyProtection="1">
      <alignment horizontal="right"/>
      <protection/>
    </xf>
    <xf numFmtId="3" fontId="7" fillId="33" borderId="33" xfId="0" applyNumberFormat="1" applyFont="1" applyFill="1" applyBorder="1" applyAlignment="1" applyProtection="1">
      <alignment horizontal="right"/>
      <protection/>
    </xf>
    <xf numFmtId="3" fontId="7" fillId="33" borderId="36" xfId="0" applyNumberFormat="1" applyFont="1" applyFill="1" applyBorder="1" applyAlignment="1" applyProtection="1">
      <alignment horizontal="right"/>
      <protection/>
    </xf>
    <xf numFmtId="3" fontId="7" fillId="33" borderId="32" xfId="0" applyNumberFormat="1" applyFont="1" applyFill="1" applyBorder="1" applyAlignment="1" applyProtection="1">
      <alignment horizontal="right"/>
      <protection/>
    </xf>
    <xf numFmtId="3" fontId="7" fillId="33" borderId="34" xfId="0" applyNumberFormat="1" applyFont="1" applyFill="1" applyBorder="1" applyAlignment="1" applyProtection="1">
      <alignment horizontal="right"/>
      <protection/>
    </xf>
    <xf numFmtId="3" fontId="7" fillId="33" borderId="22" xfId="0" applyNumberFormat="1" applyFont="1" applyFill="1" applyBorder="1" applyAlignment="1" applyProtection="1">
      <alignment horizontal="right"/>
      <protection/>
    </xf>
    <xf numFmtId="3" fontId="7" fillId="33" borderId="27" xfId="0" applyNumberFormat="1" applyFont="1" applyFill="1" applyBorder="1" applyAlignment="1" applyProtection="1">
      <alignment horizontal="right"/>
      <protection/>
    </xf>
    <xf numFmtId="3" fontId="7" fillId="33" borderId="35" xfId="0" applyNumberFormat="1" applyFont="1" applyFill="1" applyBorder="1" applyAlignment="1" applyProtection="1">
      <alignment horizontal="right"/>
      <protection/>
    </xf>
    <xf numFmtId="38" fontId="7" fillId="33" borderId="36" xfId="0" applyNumberFormat="1" applyFont="1" applyFill="1" applyBorder="1" applyAlignment="1" applyProtection="1">
      <alignment horizontal="right"/>
      <protection/>
    </xf>
    <xf numFmtId="38" fontId="7" fillId="33" borderId="28" xfId="0" applyNumberFormat="1" applyFont="1" applyFill="1" applyBorder="1" applyAlignment="1" applyProtection="1">
      <alignment horizontal="right"/>
      <protection/>
    </xf>
    <xf numFmtId="38" fontId="7" fillId="33" borderId="33" xfId="0" applyNumberFormat="1" applyFont="1" applyFill="1" applyBorder="1" applyAlignment="1" applyProtection="1">
      <alignment horizontal="right"/>
      <protection/>
    </xf>
    <xf numFmtId="38" fontId="7" fillId="33" borderId="23" xfId="0" applyNumberFormat="1" applyFont="1" applyFill="1" applyBorder="1" applyAlignment="1" applyProtection="1">
      <alignment horizontal="right"/>
      <protection/>
    </xf>
    <xf numFmtId="38" fontId="7" fillId="33" borderId="32" xfId="0" applyNumberFormat="1" applyFont="1" applyFill="1" applyBorder="1" applyAlignment="1" applyProtection="1">
      <alignment horizontal="right"/>
      <protection/>
    </xf>
    <xf numFmtId="38" fontId="7" fillId="33" borderId="34" xfId="0" applyNumberFormat="1" applyFont="1" applyFill="1" applyBorder="1" applyAlignment="1" applyProtection="1">
      <alignment horizontal="right"/>
      <protection/>
    </xf>
    <xf numFmtId="38" fontId="7" fillId="33" borderId="35" xfId="0" applyNumberFormat="1" applyFont="1" applyFill="1" applyBorder="1" applyAlignment="1" applyProtection="1">
      <alignment horizontal="right"/>
      <protection/>
    </xf>
    <xf numFmtId="38" fontId="7" fillId="33" borderId="27" xfId="0" applyNumberFormat="1" applyFont="1" applyFill="1" applyBorder="1" applyAlignment="1" applyProtection="1">
      <alignment horizontal="right"/>
      <protection/>
    </xf>
    <xf numFmtId="38" fontId="7" fillId="33" borderId="22" xfId="0" applyNumberFormat="1" applyFont="1" applyFill="1" applyBorder="1" applyAlignment="1" applyProtection="1">
      <alignment horizontal="right"/>
      <protection/>
    </xf>
    <xf numFmtId="49" fontId="9" fillId="0" borderId="0" xfId="0" applyNumberFormat="1" applyFont="1" applyAlignment="1" applyProtection="1" quotePrefix="1">
      <alignment/>
      <protection locked="0"/>
    </xf>
    <xf numFmtId="49" fontId="7" fillId="0" borderId="10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Continuous"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centerContinuous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Continuous" vertical="center"/>
      <protection locked="0"/>
    </xf>
    <xf numFmtId="0" fontId="7" fillId="0" borderId="36" xfId="0" applyFont="1" applyFill="1" applyBorder="1" applyAlignment="1" applyProtection="1">
      <alignment horizontal="right"/>
      <protection locked="0"/>
    </xf>
    <xf numFmtId="0" fontId="7" fillId="0" borderId="28" xfId="0" applyFont="1" applyFill="1" applyBorder="1" applyAlignment="1" applyProtection="1">
      <alignment horizontal="right"/>
      <protection locked="0"/>
    </xf>
    <xf numFmtId="0" fontId="7" fillId="0" borderId="33" xfId="0" applyFont="1" applyFill="1" applyBorder="1" applyAlignment="1" applyProtection="1">
      <alignment horizontal="right"/>
      <protection locked="0"/>
    </xf>
    <xf numFmtId="181" fontId="7" fillId="0" borderId="33" xfId="0" applyNumberFormat="1" applyFont="1" applyFill="1" applyBorder="1" applyAlignment="1" applyProtection="1">
      <alignment horizontal="right"/>
      <protection locked="0"/>
    </xf>
    <xf numFmtId="181" fontId="7" fillId="0" borderId="32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38" fontId="0" fillId="33" borderId="32" xfId="0" applyNumberFormat="1" applyFont="1" applyFill="1" applyBorder="1" applyAlignment="1" applyProtection="1">
      <alignment horizontal="right"/>
      <protection/>
    </xf>
    <xf numFmtId="180" fontId="11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180" fontId="7" fillId="0" borderId="39" xfId="0" applyNumberFormat="1" applyFont="1" applyBorder="1" applyAlignment="1" applyProtection="1">
      <alignment horizontal="right"/>
      <protection locked="0"/>
    </xf>
    <xf numFmtId="180" fontId="7" fillId="0" borderId="39" xfId="0" applyNumberFormat="1" applyFont="1" applyFill="1" applyBorder="1" applyAlignment="1" applyProtection="1">
      <alignment horizontal="right"/>
      <protection locked="0"/>
    </xf>
    <xf numFmtId="38" fontId="13" fillId="0" borderId="29" xfId="0" applyNumberFormat="1" applyFont="1" applyFill="1" applyBorder="1" applyAlignment="1" applyProtection="1">
      <alignment horizontal="right"/>
      <protection locked="0"/>
    </xf>
    <xf numFmtId="38" fontId="7" fillId="34" borderId="28" xfId="0" applyNumberFormat="1" applyFont="1" applyFill="1" applyBorder="1" applyAlignment="1" applyProtection="1">
      <alignment horizontal="right"/>
      <protection locked="0"/>
    </xf>
    <xf numFmtId="38" fontId="7" fillId="0" borderId="28" xfId="0" applyNumberFormat="1" applyFont="1" applyFill="1" applyBorder="1" applyAlignment="1" applyProtection="1">
      <alignment horizontal="right"/>
      <protection/>
    </xf>
    <xf numFmtId="3" fontId="7" fillId="34" borderId="29" xfId="0" applyNumberFormat="1" applyFont="1" applyFill="1" applyBorder="1" applyAlignment="1" applyProtection="1">
      <alignment horizontal="right"/>
      <protection locked="0"/>
    </xf>
    <xf numFmtId="38" fontId="7" fillId="34" borderId="33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27" xfId="0" applyNumberFormat="1" applyFont="1" applyFill="1" applyBorder="1" applyAlignment="1" applyProtection="1">
      <alignment horizontal="right"/>
      <protection/>
    </xf>
    <xf numFmtId="38" fontId="7" fillId="34" borderId="34" xfId="0" applyNumberFormat="1" applyFont="1" applyFill="1" applyBorder="1" applyAlignment="1" applyProtection="1">
      <alignment horizontal="right"/>
      <protection locked="0"/>
    </xf>
    <xf numFmtId="38" fontId="7" fillId="0" borderId="3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28" xfId="0" applyNumberFormat="1" applyFont="1" applyFill="1" applyBorder="1" applyAlignment="1" applyProtection="1">
      <alignment horizontal="right"/>
      <protection/>
    </xf>
    <xf numFmtId="38" fontId="7" fillId="0" borderId="27" xfId="0" applyNumberFormat="1" applyFont="1" applyFill="1" applyBorder="1" applyAlignment="1" applyProtection="1">
      <alignment horizontal="right"/>
      <protection/>
    </xf>
    <xf numFmtId="3" fontId="7" fillId="34" borderId="33" xfId="0" applyNumberFormat="1" applyFont="1" applyFill="1" applyBorder="1" applyAlignment="1" applyProtection="1">
      <alignment horizontal="right"/>
      <protection locked="0"/>
    </xf>
    <xf numFmtId="0" fontId="7" fillId="34" borderId="28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41" xfId="0" applyFont="1" applyFill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9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9" xfId="0" applyFont="1" applyBorder="1" applyAlignment="1">
      <alignment horizontal="right" wrapText="1"/>
    </xf>
    <xf numFmtId="0" fontId="16" fillId="0" borderId="46" xfId="0" applyFont="1" applyBorder="1" applyAlignment="1">
      <alignment horizontal="right"/>
    </xf>
    <xf numFmtId="0" fontId="16" fillId="0" borderId="47" xfId="0" applyFont="1" applyBorder="1" applyAlignment="1">
      <alignment horizontal="right"/>
    </xf>
    <xf numFmtId="0" fontId="16" fillId="0" borderId="48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49" fontId="14" fillId="0" borderId="35" xfId="61" applyNumberFormat="1" applyFont="1" applyBorder="1" applyAlignment="1">
      <alignment horizontal="center"/>
      <protection/>
    </xf>
    <xf numFmtId="49" fontId="14" fillId="0" borderId="36" xfId="61" applyNumberFormat="1" applyFont="1" applyBorder="1" applyAlignment="1">
      <alignment horizontal="distributed"/>
      <protection/>
    </xf>
    <xf numFmtId="182" fontId="16" fillId="0" borderId="35" xfId="49" applyNumberFormat="1" applyFont="1" applyFill="1" applyBorder="1" applyAlignment="1" applyProtection="1">
      <alignment/>
      <protection locked="0"/>
    </xf>
    <xf numFmtId="182" fontId="16" fillId="33" borderId="35" xfId="49" applyNumberFormat="1" applyFont="1" applyFill="1" applyBorder="1" applyAlignment="1">
      <alignment/>
    </xf>
    <xf numFmtId="183" fontId="16" fillId="33" borderId="35" xfId="49" applyNumberFormat="1" applyFont="1" applyFill="1" applyBorder="1" applyAlignment="1">
      <alignment/>
    </xf>
    <xf numFmtId="38" fontId="16" fillId="0" borderId="35" xfId="49" applyFont="1" applyFill="1" applyBorder="1" applyAlignment="1" applyProtection="1">
      <alignment/>
      <protection locked="0"/>
    </xf>
    <xf numFmtId="49" fontId="14" fillId="0" borderId="27" xfId="61" applyNumberFormat="1" applyFont="1" applyBorder="1" applyAlignment="1">
      <alignment horizontal="center"/>
      <protection/>
    </xf>
    <xf numFmtId="49" fontId="14" fillId="0" borderId="28" xfId="61" applyNumberFormat="1" applyFont="1" applyBorder="1" applyAlignment="1">
      <alignment horizontal="distributed"/>
      <protection/>
    </xf>
    <xf numFmtId="182" fontId="16" fillId="0" borderId="27" xfId="49" applyNumberFormat="1" applyFont="1" applyBorder="1" applyAlignment="1" applyProtection="1">
      <alignment/>
      <protection locked="0"/>
    </xf>
    <xf numFmtId="182" fontId="16" fillId="33" borderId="27" xfId="49" applyNumberFormat="1" applyFont="1" applyFill="1" applyBorder="1" applyAlignment="1">
      <alignment/>
    </xf>
    <xf numFmtId="183" fontId="16" fillId="33" borderId="27" xfId="49" applyNumberFormat="1" applyFont="1" applyFill="1" applyBorder="1" applyAlignment="1">
      <alignment/>
    </xf>
    <xf numFmtId="38" fontId="16" fillId="0" borderId="27" xfId="49" applyFont="1" applyBorder="1" applyAlignment="1" applyProtection="1">
      <alignment/>
      <protection locked="0"/>
    </xf>
    <xf numFmtId="49" fontId="14" fillId="0" borderId="32" xfId="61" applyNumberFormat="1" applyFont="1" applyBorder="1" applyAlignment="1">
      <alignment horizontal="center"/>
      <protection/>
    </xf>
    <xf numFmtId="49" fontId="14" fillId="0" borderId="33" xfId="61" applyNumberFormat="1" applyFont="1" applyBorder="1" applyAlignment="1">
      <alignment horizontal="distributed"/>
      <protection/>
    </xf>
    <xf numFmtId="182" fontId="16" fillId="0" borderId="32" xfId="49" applyNumberFormat="1" applyFont="1" applyBorder="1" applyAlignment="1" applyProtection="1">
      <alignment/>
      <protection locked="0"/>
    </xf>
    <xf numFmtId="182" fontId="16" fillId="33" borderId="32" xfId="49" applyNumberFormat="1" applyFont="1" applyFill="1" applyBorder="1" applyAlignment="1">
      <alignment/>
    </xf>
    <xf numFmtId="183" fontId="16" fillId="33" borderId="32" xfId="49" applyNumberFormat="1" applyFont="1" applyFill="1" applyBorder="1" applyAlignment="1">
      <alignment/>
    </xf>
    <xf numFmtId="38" fontId="16" fillId="0" borderId="32" xfId="49" applyFont="1" applyBorder="1" applyAlignment="1" applyProtection="1">
      <alignment/>
      <protection locked="0"/>
    </xf>
    <xf numFmtId="182" fontId="16" fillId="0" borderId="35" xfId="49" applyNumberFormat="1" applyFont="1" applyBorder="1" applyAlignment="1" applyProtection="1">
      <alignment/>
      <protection locked="0"/>
    </xf>
    <xf numFmtId="38" fontId="16" fillId="0" borderId="35" xfId="49" applyFont="1" applyBorder="1" applyAlignment="1" applyProtection="1">
      <alignment/>
      <protection locked="0"/>
    </xf>
    <xf numFmtId="182" fontId="16" fillId="33" borderId="49" xfId="49" applyNumberFormat="1" applyFont="1" applyFill="1" applyBorder="1" applyAlignment="1">
      <alignment/>
    </xf>
    <xf numFmtId="183" fontId="16" fillId="33" borderId="49" xfId="49" applyNumberFormat="1" applyFont="1" applyFill="1" applyBorder="1" applyAlignment="1">
      <alignment/>
    </xf>
    <xf numFmtId="182" fontId="16" fillId="33" borderId="50" xfId="49" applyNumberFormat="1" applyFont="1" applyFill="1" applyBorder="1" applyAlignment="1">
      <alignment/>
    </xf>
    <xf numFmtId="182" fontId="16" fillId="33" borderId="51" xfId="49" applyNumberFormat="1" applyFont="1" applyFill="1" applyBorder="1" applyAlignment="1">
      <alignment/>
    </xf>
    <xf numFmtId="182" fontId="16" fillId="33" borderId="52" xfId="49" applyNumberFormat="1" applyFont="1" applyFill="1" applyBorder="1" applyAlignment="1">
      <alignment/>
    </xf>
    <xf numFmtId="182" fontId="16" fillId="33" borderId="53" xfId="49" applyNumberFormat="1" applyFont="1" applyFill="1" applyBorder="1" applyAlignment="1">
      <alignment/>
    </xf>
    <xf numFmtId="38" fontId="16" fillId="33" borderId="53" xfId="49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39" xfId="0" applyFont="1" applyBorder="1" applyAlignment="1">
      <alignment horizontal="center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9" xfId="0" applyFont="1" applyBorder="1" applyAlignment="1">
      <alignment horizontal="right"/>
    </xf>
    <xf numFmtId="180" fontId="14" fillId="0" borderId="19" xfId="0" applyNumberFormat="1" applyFont="1" applyBorder="1" applyAlignment="1">
      <alignment horizontal="right"/>
    </xf>
    <xf numFmtId="0" fontId="14" fillId="0" borderId="19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4" fillId="0" borderId="46" xfId="0" applyFont="1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184" fontId="16" fillId="33" borderId="35" xfId="49" applyNumberFormat="1" applyFont="1" applyFill="1" applyBorder="1" applyAlignment="1">
      <alignment/>
    </xf>
    <xf numFmtId="182" fontId="16" fillId="0" borderId="37" xfId="49" applyNumberFormat="1" applyFont="1" applyFill="1" applyBorder="1" applyAlignment="1" applyProtection="1">
      <alignment/>
      <protection locked="0"/>
    </xf>
    <xf numFmtId="182" fontId="16" fillId="0" borderId="20" xfId="49" applyNumberFormat="1" applyFont="1" applyBorder="1" applyAlignment="1" applyProtection="1">
      <alignment/>
      <protection locked="0"/>
    </xf>
    <xf numFmtId="182" fontId="16" fillId="0" borderId="54" xfId="49" applyNumberFormat="1" applyFont="1" applyBorder="1" applyAlignment="1" applyProtection="1">
      <alignment/>
      <protection locked="0"/>
    </xf>
    <xf numFmtId="182" fontId="16" fillId="0" borderId="21" xfId="49" applyNumberFormat="1" applyFont="1" applyBorder="1" applyAlignment="1" applyProtection="1">
      <alignment/>
      <protection locked="0"/>
    </xf>
    <xf numFmtId="184" fontId="16" fillId="33" borderId="27" xfId="49" applyNumberFormat="1" applyFont="1" applyFill="1" applyBorder="1" applyAlignment="1">
      <alignment/>
    </xf>
    <xf numFmtId="182" fontId="16" fillId="0" borderId="29" xfId="49" applyNumberFormat="1" applyFont="1" applyFill="1" applyBorder="1" applyAlignment="1" applyProtection="1">
      <alignment/>
      <protection locked="0"/>
    </xf>
    <xf numFmtId="182" fontId="16" fillId="0" borderId="25" xfId="49" applyNumberFormat="1" applyFont="1" applyBorder="1" applyAlignment="1" applyProtection="1">
      <alignment/>
      <protection locked="0"/>
    </xf>
    <xf numFmtId="182" fontId="16" fillId="0" borderId="55" xfId="49" applyNumberFormat="1" applyFont="1" applyBorder="1" applyAlignment="1" applyProtection="1">
      <alignment/>
      <protection locked="0"/>
    </xf>
    <xf numFmtId="182" fontId="16" fillId="0" borderId="26" xfId="49" applyNumberFormat="1" applyFont="1" applyBorder="1" applyAlignment="1" applyProtection="1">
      <alignment/>
      <protection locked="0"/>
    </xf>
    <xf numFmtId="182" fontId="16" fillId="0" borderId="27" xfId="49" applyNumberFormat="1" applyFont="1" applyFill="1" applyBorder="1" applyAlignment="1" applyProtection="1">
      <alignment/>
      <protection locked="0"/>
    </xf>
    <xf numFmtId="182" fontId="16" fillId="0" borderId="25" xfId="49" applyNumberFormat="1" applyFont="1" applyFill="1" applyBorder="1" applyAlignment="1" applyProtection="1">
      <alignment/>
      <protection locked="0"/>
    </xf>
    <xf numFmtId="182" fontId="16" fillId="0" borderId="55" xfId="49" applyNumberFormat="1" applyFont="1" applyFill="1" applyBorder="1" applyAlignment="1" applyProtection="1">
      <alignment/>
      <protection locked="0"/>
    </xf>
    <xf numFmtId="182" fontId="16" fillId="0" borderId="26" xfId="49" applyNumberFormat="1" applyFont="1" applyFill="1" applyBorder="1" applyAlignment="1" applyProtection="1">
      <alignment/>
      <protection locked="0"/>
    </xf>
    <xf numFmtId="184" fontId="16" fillId="33" borderId="32" xfId="49" applyNumberFormat="1" applyFont="1" applyFill="1" applyBorder="1" applyAlignment="1">
      <alignment/>
    </xf>
    <xf numFmtId="182" fontId="16" fillId="0" borderId="34" xfId="49" applyNumberFormat="1" applyFont="1" applyFill="1" applyBorder="1" applyAlignment="1" applyProtection="1">
      <alignment/>
      <protection locked="0"/>
    </xf>
    <xf numFmtId="182" fontId="16" fillId="0" borderId="30" xfId="49" applyNumberFormat="1" applyFont="1" applyBorder="1" applyAlignment="1" applyProtection="1">
      <alignment/>
      <protection locked="0"/>
    </xf>
    <xf numFmtId="182" fontId="16" fillId="0" borderId="56" xfId="49" applyNumberFormat="1" applyFont="1" applyBorder="1" applyAlignment="1" applyProtection="1">
      <alignment/>
      <protection locked="0"/>
    </xf>
    <xf numFmtId="182" fontId="16" fillId="0" borderId="31" xfId="49" applyNumberFormat="1" applyFont="1" applyBorder="1" applyAlignment="1" applyProtection="1">
      <alignment/>
      <protection locked="0"/>
    </xf>
    <xf numFmtId="182" fontId="16" fillId="0" borderId="32" xfId="49" applyNumberFormat="1" applyFont="1" applyBorder="1" applyAlignment="1" applyProtection="1">
      <alignment horizontal="right"/>
      <protection locked="0"/>
    </xf>
    <xf numFmtId="182" fontId="16" fillId="33" borderId="57" xfId="0" applyNumberFormat="1" applyFont="1" applyFill="1" applyBorder="1" applyAlignment="1">
      <alignment horizontal="center"/>
    </xf>
    <xf numFmtId="182" fontId="16" fillId="33" borderId="58" xfId="0" applyNumberFormat="1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wrapText="1"/>
    </xf>
    <xf numFmtId="0" fontId="16" fillId="0" borderId="13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180" fontId="7" fillId="0" borderId="39" xfId="0" applyNumberFormat="1" applyFont="1" applyBorder="1" applyAlignment="1" applyProtection="1">
      <alignment horizontal="center" wrapText="1"/>
      <protection locked="0"/>
    </xf>
    <xf numFmtId="180" fontId="7" fillId="0" borderId="39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0" fontId="14" fillId="0" borderId="12" xfId="0" applyNumberFormat="1" applyFont="1" applyBorder="1" applyAlignment="1">
      <alignment horizontal="center" vertical="center" wrapText="1"/>
    </xf>
    <xf numFmtId="180" fontId="14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確定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0"/>
  <sheetViews>
    <sheetView zoomScalePageLayoutView="0" workbookViewId="0" topLeftCell="A1">
      <pane xSplit="3" ySplit="9" topLeftCell="D19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62" sqref="F162"/>
    </sheetView>
  </sheetViews>
  <sheetFormatPr defaultColWidth="8.796875" defaultRowHeight="14.25"/>
  <cols>
    <col min="1" max="1" width="2.59765625" style="3" customWidth="1"/>
    <col min="2" max="2" width="11.59765625" style="8" customWidth="1"/>
    <col min="3" max="3" width="11" style="2" bestFit="1" customWidth="1"/>
    <col min="4" max="4" width="10.59765625" style="3" bestFit="1" customWidth="1"/>
    <col min="5" max="5" width="10.69921875" style="3" bestFit="1" customWidth="1"/>
    <col min="6" max="6" width="8.69921875" style="3" bestFit="1" customWidth="1"/>
    <col min="7" max="8" width="8.5" style="117" customWidth="1"/>
    <col min="9" max="10" width="9.69921875" style="3" bestFit="1" customWidth="1"/>
    <col min="11" max="12" width="8.59765625" style="3" bestFit="1" customWidth="1"/>
    <col min="13" max="13" width="7.59765625" style="3" bestFit="1" customWidth="1"/>
    <col min="14" max="14" width="6.69921875" style="3" bestFit="1" customWidth="1"/>
    <col min="15" max="15" width="6.5" style="3" bestFit="1" customWidth="1"/>
    <col min="16" max="16" width="8.59765625" style="3" bestFit="1" customWidth="1"/>
    <col min="17" max="17" width="8.59765625" style="3" customWidth="1"/>
    <col min="18" max="18" width="9.19921875" style="3" bestFit="1" customWidth="1"/>
    <col min="19" max="19" width="13.19921875" style="3" bestFit="1" customWidth="1"/>
    <col min="20" max="20" width="7.09765625" style="3" bestFit="1" customWidth="1"/>
    <col min="21" max="25" width="6.8984375" style="3" customWidth="1"/>
    <col min="26" max="26" width="7.59765625" style="3" customWidth="1"/>
    <col min="27" max="27" width="8.19921875" style="3" customWidth="1"/>
    <col min="28" max="29" width="6.8984375" style="3" customWidth="1"/>
    <col min="30" max="16384" width="9" style="3" customWidth="1"/>
  </cols>
  <sheetData>
    <row r="1" spans="1:20" ht="24" customHeight="1">
      <c r="A1" s="1" t="s">
        <v>34</v>
      </c>
      <c r="Q1" s="4"/>
      <c r="R1" s="4"/>
      <c r="S1" s="4"/>
      <c r="T1" s="4"/>
    </row>
    <row r="2" spans="1:20" ht="13.5">
      <c r="A2" s="3" t="s">
        <v>35</v>
      </c>
      <c r="Q2" s="4"/>
      <c r="R2" s="4"/>
      <c r="S2" s="4"/>
      <c r="T2" s="4"/>
    </row>
    <row r="3" spans="1:23" s="2" customFormat="1" ht="14.25">
      <c r="A3" s="6" t="s">
        <v>36</v>
      </c>
      <c r="B3" s="100"/>
      <c r="C3" s="6"/>
      <c r="G3" s="118"/>
      <c r="H3" s="118"/>
      <c r="Q3" s="10"/>
      <c r="R3" s="10"/>
      <c r="S3" s="10"/>
      <c r="T3" s="10"/>
      <c r="U3" s="9"/>
      <c r="W3" s="9"/>
    </row>
    <row r="4" spans="2:8" s="2" customFormat="1" ht="13.5">
      <c r="B4" s="8"/>
      <c r="G4" s="118"/>
      <c r="H4" s="118"/>
    </row>
    <row r="5" spans="2:8" s="2" customFormat="1" ht="13.5">
      <c r="B5" s="8" t="s">
        <v>281</v>
      </c>
      <c r="G5" s="118"/>
      <c r="H5" s="118"/>
    </row>
    <row r="6" spans="2:20" s="2" customFormat="1" ht="13.5">
      <c r="B6" s="101"/>
      <c r="C6" s="12"/>
      <c r="D6" s="102"/>
      <c r="E6" s="12"/>
      <c r="F6" s="12"/>
      <c r="G6" s="246" t="s">
        <v>307</v>
      </c>
      <c r="H6" s="246" t="s">
        <v>306</v>
      </c>
      <c r="I6" s="248" t="s">
        <v>26</v>
      </c>
      <c r="J6" s="249"/>
      <c r="K6" s="250"/>
      <c r="L6" s="248" t="s">
        <v>27</v>
      </c>
      <c r="M6" s="249"/>
      <c r="N6" s="249"/>
      <c r="O6" s="249"/>
      <c r="P6" s="250"/>
      <c r="Q6" s="12"/>
      <c r="R6" s="12"/>
      <c r="S6" s="12"/>
      <c r="T6" s="103"/>
    </row>
    <row r="7" spans="2:20" s="2" customFormat="1" ht="13.5">
      <c r="B7" s="104"/>
      <c r="C7" s="20"/>
      <c r="D7" s="105"/>
      <c r="E7" s="20"/>
      <c r="F7" s="20"/>
      <c r="G7" s="247"/>
      <c r="H7" s="247"/>
      <c r="I7" s="251"/>
      <c r="J7" s="252"/>
      <c r="K7" s="253"/>
      <c r="L7" s="254"/>
      <c r="M7" s="255"/>
      <c r="N7" s="255"/>
      <c r="O7" s="255"/>
      <c r="P7" s="256"/>
      <c r="Q7" s="20"/>
      <c r="R7" s="20"/>
      <c r="S7" s="20"/>
      <c r="T7" s="106"/>
    </row>
    <row r="8" spans="2:20" s="2" customFormat="1" ht="26.25" customHeight="1">
      <c r="B8" s="104"/>
      <c r="C8" s="20"/>
      <c r="D8" s="107" t="s">
        <v>28</v>
      </c>
      <c r="E8" s="25" t="s">
        <v>29</v>
      </c>
      <c r="F8" s="25" t="s">
        <v>286</v>
      </c>
      <c r="G8" s="247"/>
      <c r="H8" s="247"/>
      <c r="I8" s="16" t="s">
        <v>33</v>
      </c>
      <c r="J8" s="16" t="s">
        <v>32</v>
      </c>
      <c r="K8" s="16" t="s">
        <v>287</v>
      </c>
      <c r="L8" s="16" t="s">
        <v>1</v>
      </c>
      <c r="M8" s="16" t="s">
        <v>2</v>
      </c>
      <c r="N8" s="16" t="s">
        <v>3</v>
      </c>
      <c r="O8" s="108" t="s">
        <v>288</v>
      </c>
      <c r="P8" s="109" t="s">
        <v>4</v>
      </c>
      <c r="Q8" s="25" t="s">
        <v>37</v>
      </c>
      <c r="R8" s="25" t="s">
        <v>0</v>
      </c>
      <c r="S8" s="25" t="s">
        <v>38</v>
      </c>
      <c r="T8" s="26" t="s">
        <v>39</v>
      </c>
    </row>
    <row r="9" spans="2:20" s="2" customFormat="1" ht="13.5">
      <c r="B9" s="78"/>
      <c r="C9" s="22"/>
      <c r="D9" s="28" t="s">
        <v>30</v>
      </c>
      <c r="E9" s="28" t="s">
        <v>30</v>
      </c>
      <c r="F9" s="28" t="s">
        <v>31</v>
      </c>
      <c r="G9" s="121" t="s">
        <v>308</v>
      </c>
      <c r="H9" s="121" t="s">
        <v>310</v>
      </c>
      <c r="I9" s="29" t="s">
        <v>30</v>
      </c>
      <c r="J9" s="29" t="s">
        <v>30</v>
      </c>
      <c r="K9" s="29" t="s">
        <v>30</v>
      </c>
      <c r="L9" s="29" t="s">
        <v>30</v>
      </c>
      <c r="M9" s="29" t="s">
        <v>30</v>
      </c>
      <c r="N9" s="29" t="s">
        <v>30</v>
      </c>
      <c r="O9" s="29" t="s">
        <v>30</v>
      </c>
      <c r="P9" s="29" t="s">
        <v>30</v>
      </c>
      <c r="Q9" s="28" t="s">
        <v>30</v>
      </c>
      <c r="R9" s="28" t="s">
        <v>30</v>
      </c>
      <c r="S9" s="28" t="s">
        <v>30</v>
      </c>
      <c r="T9" s="20"/>
    </row>
    <row r="10" spans="1:20" s="2" customFormat="1" ht="13.5" customHeight="1">
      <c r="A10" s="2">
        <v>1</v>
      </c>
      <c r="B10" s="30" t="s">
        <v>289</v>
      </c>
      <c r="C10" s="31" t="s">
        <v>171</v>
      </c>
      <c r="D10" s="62">
        <v>25157</v>
      </c>
      <c r="E10" s="91">
        <f>I10+J10+K10+P10</f>
        <v>22847</v>
      </c>
      <c r="F10" s="63">
        <v>4628</v>
      </c>
      <c r="G10" s="122">
        <f>F10/E10</f>
        <v>0.20256488816912505</v>
      </c>
      <c r="H10" s="122">
        <f>P10/E10*100</f>
        <v>5.8563487547599244</v>
      </c>
      <c r="I10" s="64">
        <v>13295</v>
      </c>
      <c r="J10" s="64">
        <v>6885</v>
      </c>
      <c r="K10" s="64">
        <v>1329</v>
      </c>
      <c r="L10" s="64">
        <v>1069</v>
      </c>
      <c r="M10" s="64">
        <v>173</v>
      </c>
      <c r="N10" s="64">
        <v>80</v>
      </c>
      <c r="O10" s="64">
        <v>16</v>
      </c>
      <c r="P10" s="97">
        <f>SUM(L10:O10)</f>
        <v>1338</v>
      </c>
      <c r="Q10" s="63">
        <v>1259</v>
      </c>
      <c r="R10" s="63">
        <v>1654</v>
      </c>
      <c r="S10" s="63">
        <v>503</v>
      </c>
      <c r="T10" s="110"/>
    </row>
    <row r="11" spans="1:27" s="2" customFormat="1" ht="13.5">
      <c r="A11" s="2">
        <v>2</v>
      </c>
      <c r="B11" s="36" t="s">
        <v>290</v>
      </c>
      <c r="C11" s="37" t="s">
        <v>172</v>
      </c>
      <c r="D11" s="67">
        <v>12674</v>
      </c>
      <c r="E11" s="92">
        <f aca="true" t="shared" si="0" ref="E11:E56">I11+J11+K11+P11</f>
        <v>11961</v>
      </c>
      <c r="F11" s="68">
        <v>2036</v>
      </c>
      <c r="G11" s="122">
        <f aca="true" t="shared" si="1" ref="G11:G58">F11/E11</f>
        <v>0.17021988128082935</v>
      </c>
      <c r="H11" s="122">
        <f aca="true" t="shared" si="2" ref="H11:H58">P11/E11*100</f>
        <v>5.233676114037287</v>
      </c>
      <c r="I11" s="69">
        <v>7842</v>
      </c>
      <c r="J11" s="69">
        <v>3047</v>
      </c>
      <c r="K11" s="69">
        <v>446</v>
      </c>
      <c r="L11" s="69">
        <v>510</v>
      </c>
      <c r="M11" s="69">
        <v>72</v>
      </c>
      <c r="N11" s="69">
        <v>26</v>
      </c>
      <c r="O11" s="69">
        <v>18</v>
      </c>
      <c r="P11" s="98">
        <f aca="true" t="shared" si="3" ref="P11:P56">SUM(L11:O11)</f>
        <v>626</v>
      </c>
      <c r="Q11" s="68">
        <v>327</v>
      </c>
      <c r="R11" s="68">
        <v>884</v>
      </c>
      <c r="S11" s="68">
        <v>727</v>
      </c>
      <c r="T11" s="111"/>
      <c r="V11" s="9"/>
      <c r="W11" s="9"/>
      <c r="X11" s="9"/>
      <c r="Y11" s="9"/>
      <c r="Z11" s="9"/>
      <c r="AA11" s="9"/>
    </row>
    <row r="12" spans="1:20" s="2" customFormat="1" ht="13.5">
      <c r="A12" s="2">
        <v>3</v>
      </c>
      <c r="B12" s="36" t="s">
        <v>291</v>
      </c>
      <c r="C12" s="37" t="s">
        <v>173</v>
      </c>
      <c r="D12" s="67">
        <v>12269</v>
      </c>
      <c r="E12" s="92">
        <f t="shared" si="0"/>
        <v>11738</v>
      </c>
      <c r="F12" s="68">
        <v>1469</v>
      </c>
      <c r="G12" s="122">
        <f t="shared" si="1"/>
        <v>0.12514908843073777</v>
      </c>
      <c r="H12" s="122">
        <f t="shared" si="2"/>
        <v>4.029647299369569</v>
      </c>
      <c r="I12" s="69">
        <v>5664</v>
      </c>
      <c r="J12" s="69">
        <v>5387</v>
      </c>
      <c r="K12" s="69">
        <v>214</v>
      </c>
      <c r="L12" s="69">
        <v>416</v>
      </c>
      <c r="M12" s="69">
        <v>34</v>
      </c>
      <c r="N12" s="69">
        <v>18</v>
      </c>
      <c r="O12" s="69">
        <v>5</v>
      </c>
      <c r="P12" s="98">
        <f t="shared" si="3"/>
        <v>473</v>
      </c>
      <c r="Q12" s="68">
        <v>267</v>
      </c>
      <c r="R12" s="68">
        <v>641</v>
      </c>
      <c r="S12" s="68">
        <v>126</v>
      </c>
      <c r="T12" s="111"/>
    </row>
    <row r="13" spans="1:20" s="2" customFormat="1" ht="13.5">
      <c r="A13" s="2">
        <v>4</v>
      </c>
      <c r="B13" s="36" t="s">
        <v>51</v>
      </c>
      <c r="C13" s="37" t="s">
        <v>174</v>
      </c>
      <c r="D13" s="67">
        <v>11856</v>
      </c>
      <c r="E13" s="92">
        <f t="shared" si="0"/>
        <v>11110</v>
      </c>
      <c r="F13" s="68">
        <v>2254</v>
      </c>
      <c r="G13" s="122">
        <f t="shared" si="1"/>
        <v>0.20288028802880287</v>
      </c>
      <c r="H13" s="122">
        <f t="shared" si="2"/>
        <v>5.886588658865886</v>
      </c>
      <c r="I13" s="69">
        <v>7320</v>
      </c>
      <c r="J13" s="69">
        <v>1738</v>
      </c>
      <c r="K13" s="69">
        <v>1398</v>
      </c>
      <c r="L13" s="69">
        <v>494</v>
      </c>
      <c r="M13" s="69">
        <v>92</v>
      </c>
      <c r="N13" s="69">
        <v>38</v>
      </c>
      <c r="O13" s="69">
        <v>30</v>
      </c>
      <c r="P13" s="98">
        <f t="shared" si="3"/>
        <v>654</v>
      </c>
      <c r="Q13" s="68">
        <v>296</v>
      </c>
      <c r="R13" s="68">
        <v>937</v>
      </c>
      <c r="S13" s="68">
        <v>261</v>
      </c>
      <c r="T13" s="111"/>
    </row>
    <row r="14" spans="1:20" s="2" customFormat="1" ht="13.5">
      <c r="A14" s="2">
        <v>5</v>
      </c>
      <c r="B14" s="36" t="s">
        <v>52</v>
      </c>
      <c r="C14" s="37" t="s">
        <v>175</v>
      </c>
      <c r="D14" s="67">
        <v>6026</v>
      </c>
      <c r="E14" s="92">
        <f t="shared" si="0"/>
        <v>5722</v>
      </c>
      <c r="F14" s="68">
        <v>1070</v>
      </c>
      <c r="G14" s="122">
        <f t="shared" si="1"/>
        <v>0.18699755330304088</v>
      </c>
      <c r="H14" s="122">
        <f t="shared" si="2"/>
        <v>5.802167074449493</v>
      </c>
      <c r="I14" s="69">
        <v>4214</v>
      </c>
      <c r="J14" s="69">
        <v>697</v>
      </c>
      <c r="K14" s="69">
        <v>479</v>
      </c>
      <c r="L14" s="69">
        <v>269</v>
      </c>
      <c r="M14" s="69">
        <v>31</v>
      </c>
      <c r="N14" s="69">
        <v>22</v>
      </c>
      <c r="O14" s="69">
        <v>10</v>
      </c>
      <c r="P14" s="98">
        <f t="shared" si="3"/>
        <v>332</v>
      </c>
      <c r="Q14" s="68">
        <v>91</v>
      </c>
      <c r="R14" s="68">
        <v>392</v>
      </c>
      <c r="S14" s="68">
        <v>36</v>
      </c>
      <c r="T14" s="111"/>
    </row>
    <row r="15" spans="1:20" s="2" customFormat="1" ht="13.5">
      <c r="A15" s="2">
        <v>6</v>
      </c>
      <c r="B15" s="36" t="s">
        <v>53</v>
      </c>
      <c r="C15" s="37" t="s">
        <v>176</v>
      </c>
      <c r="D15" s="67">
        <v>10718</v>
      </c>
      <c r="E15" s="92">
        <f t="shared" si="0"/>
        <v>10523</v>
      </c>
      <c r="F15" s="68">
        <v>1424</v>
      </c>
      <c r="G15" s="122">
        <f t="shared" si="1"/>
        <v>0.13532262662738762</v>
      </c>
      <c r="H15" s="122">
        <f t="shared" si="2"/>
        <v>4.504418891950965</v>
      </c>
      <c r="I15" s="69">
        <v>7637</v>
      </c>
      <c r="J15" s="69">
        <v>2314</v>
      </c>
      <c r="K15" s="69">
        <v>98</v>
      </c>
      <c r="L15" s="69">
        <v>405</v>
      </c>
      <c r="M15" s="69">
        <v>47</v>
      </c>
      <c r="N15" s="69">
        <v>22</v>
      </c>
      <c r="O15" s="69">
        <v>0</v>
      </c>
      <c r="P15" s="98">
        <f t="shared" si="3"/>
        <v>474</v>
      </c>
      <c r="Q15" s="68">
        <v>259</v>
      </c>
      <c r="R15" s="68">
        <v>492</v>
      </c>
      <c r="S15" s="68">
        <v>507</v>
      </c>
      <c r="T15" s="111"/>
    </row>
    <row r="16" spans="1:20" s="2" customFormat="1" ht="13.5">
      <c r="A16" s="2">
        <v>7</v>
      </c>
      <c r="B16" s="36" t="s">
        <v>54</v>
      </c>
      <c r="C16" s="37" t="s">
        <v>177</v>
      </c>
      <c r="D16" s="67">
        <v>12964</v>
      </c>
      <c r="E16" s="92">
        <f t="shared" si="0"/>
        <v>12334</v>
      </c>
      <c r="F16" s="68">
        <v>2104</v>
      </c>
      <c r="G16" s="122">
        <f t="shared" si="1"/>
        <v>0.17058537376358035</v>
      </c>
      <c r="H16" s="122">
        <f t="shared" si="2"/>
        <v>5.521323171720447</v>
      </c>
      <c r="I16" s="69">
        <v>3779</v>
      </c>
      <c r="J16" s="69">
        <v>7783</v>
      </c>
      <c r="K16" s="69">
        <v>91</v>
      </c>
      <c r="L16" s="69">
        <v>574</v>
      </c>
      <c r="M16" s="69">
        <v>48</v>
      </c>
      <c r="N16" s="69">
        <v>46</v>
      </c>
      <c r="O16" s="69">
        <v>13</v>
      </c>
      <c r="P16" s="98">
        <f t="shared" si="3"/>
        <v>681</v>
      </c>
      <c r="Q16" s="68">
        <v>311</v>
      </c>
      <c r="R16" s="68">
        <v>960</v>
      </c>
      <c r="S16" s="68">
        <v>319</v>
      </c>
      <c r="T16" s="111"/>
    </row>
    <row r="17" spans="1:20" s="2" customFormat="1" ht="13.5">
      <c r="A17" s="2">
        <v>8</v>
      </c>
      <c r="B17" s="36" t="s">
        <v>55</v>
      </c>
      <c r="C17" s="37" t="s">
        <v>178</v>
      </c>
      <c r="D17" s="67">
        <v>28213</v>
      </c>
      <c r="E17" s="92">
        <f t="shared" si="0"/>
        <v>25203</v>
      </c>
      <c r="F17" s="68">
        <v>3361</v>
      </c>
      <c r="G17" s="122">
        <f t="shared" si="1"/>
        <v>0.13335714002301313</v>
      </c>
      <c r="H17" s="122">
        <f t="shared" si="2"/>
        <v>4.320914176883704</v>
      </c>
      <c r="I17" s="69">
        <v>19881</v>
      </c>
      <c r="J17" s="69">
        <v>3792</v>
      </c>
      <c r="K17" s="69">
        <v>441</v>
      </c>
      <c r="L17" s="69">
        <v>914</v>
      </c>
      <c r="M17" s="69">
        <v>128</v>
      </c>
      <c r="N17" s="69">
        <v>42</v>
      </c>
      <c r="O17" s="69">
        <v>5</v>
      </c>
      <c r="P17" s="98">
        <f t="shared" si="3"/>
        <v>1089</v>
      </c>
      <c r="Q17" s="68">
        <v>759</v>
      </c>
      <c r="R17" s="68">
        <v>2096</v>
      </c>
      <c r="S17" s="68">
        <v>272</v>
      </c>
      <c r="T17" s="111"/>
    </row>
    <row r="18" spans="1:20" s="2" customFormat="1" ht="13.5">
      <c r="A18" s="2">
        <v>9</v>
      </c>
      <c r="B18" s="36" t="s">
        <v>56</v>
      </c>
      <c r="C18" s="37" t="s">
        <v>179</v>
      </c>
      <c r="D18" s="67">
        <v>14175</v>
      </c>
      <c r="E18" s="92">
        <f t="shared" si="0"/>
        <v>13270</v>
      </c>
      <c r="F18" s="68">
        <v>1639</v>
      </c>
      <c r="G18" s="122">
        <f t="shared" si="1"/>
        <v>0.12351168048229089</v>
      </c>
      <c r="H18" s="122">
        <f t="shared" si="2"/>
        <v>4.129615674453655</v>
      </c>
      <c r="I18" s="69">
        <v>8327</v>
      </c>
      <c r="J18" s="69">
        <v>772</v>
      </c>
      <c r="K18" s="69">
        <v>3623</v>
      </c>
      <c r="L18" s="69">
        <v>376</v>
      </c>
      <c r="M18" s="69">
        <v>77</v>
      </c>
      <c r="N18" s="69">
        <v>41</v>
      </c>
      <c r="O18" s="69">
        <v>54</v>
      </c>
      <c r="P18" s="98">
        <f t="shared" si="3"/>
        <v>548</v>
      </c>
      <c r="Q18" s="68">
        <v>443</v>
      </c>
      <c r="R18" s="68">
        <v>710</v>
      </c>
      <c r="S18" s="68">
        <v>370</v>
      </c>
      <c r="T18" s="111"/>
    </row>
    <row r="19" spans="1:20" s="134" customFormat="1" ht="13.5">
      <c r="A19" s="2">
        <v>10</v>
      </c>
      <c r="B19" s="70" t="s">
        <v>57</v>
      </c>
      <c r="C19" s="53" t="s">
        <v>180</v>
      </c>
      <c r="D19" s="72">
        <v>19504</v>
      </c>
      <c r="E19" s="127">
        <f t="shared" si="0"/>
        <v>18229</v>
      </c>
      <c r="F19" s="73">
        <v>2419</v>
      </c>
      <c r="G19" s="122">
        <f t="shared" si="1"/>
        <v>0.13270064183443964</v>
      </c>
      <c r="H19" s="122">
        <f t="shared" si="2"/>
        <v>4.103351802073619</v>
      </c>
      <c r="I19" s="74">
        <v>13075</v>
      </c>
      <c r="J19" s="132">
        <v>2202</v>
      </c>
      <c r="K19" s="132">
        <v>2204</v>
      </c>
      <c r="L19" s="74">
        <v>608</v>
      </c>
      <c r="M19" s="74">
        <v>90</v>
      </c>
      <c r="N19" s="74">
        <v>44</v>
      </c>
      <c r="O19" s="74">
        <v>6</v>
      </c>
      <c r="P19" s="133">
        <f t="shared" si="3"/>
        <v>748</v>
      </c>
      <c r="Q19" s="73">
        <v>469</v>
      </c>
      <c r="R19" s="73">
        <v>1290</v>
      </c>
      <c r="S19" s="73">
        <v>868</v>
      </c>
      <c r="T19" s="112"/>
    </row>
    <row r="20" spans="1:20" s="2" customFormat="1" ht="13.5">
      <c r="A20" s="2">
        <v>11</v>
      </c>
      <c r="B20" s="30" t="s">
        <v>58</v>
      </c>
      <c r="C20" s="31" t="s">
        <v>181</v>
      </c>
      <c r="D20" s="62">
        <v>52898</v>
      </c>
      <c r="E20" s="91">
        <f t="shared" si="0"/>
        <v>47918</v>
      </c>
      <c r="F20" s="63">
        <v>4733</v>
      </c>
      <c r="G20" s="122">
        <f t="shared" si="1"/>
        <v>0.09877290371050544</v>
      </c>
      <c r="H20" s="122">
        <f t="shared" si="2"/>
        <v>3.240953295212655</v>
      </c>
      <c r="I20" s="64">
        <v>31240</v>
      </c>
      <c r="J20" s="64">
        <v>12112</v>
      </c>
      <c r="K20" s="64">
        <v>3013</v>
      </c>
      <c r="L20" s="64">
        <v>1235</v>
      </c>
      <c r="M20" s="64">
        <v>199</v>
      </c>
      <c r="N20" s="64">
        <v>86</v>
      </c>
      <c r="O20" s="64">
        <v>33</v>
      </c>
      <c r="P20" s="97">
        <f t="shared" si="3"/>
        <v>1553</v>
      </c>
      <c r="Q20" s="63">
        <v>1296</v>
      </c>
      <c r="R20" s="63">
        <v>3672</v>
      </c>
      <c r="S20" s="63">
        <v>2169</v>
      </c>
      <c r="T20" s="110"/>
    </row>
    <row r="21" spans="1:20" s="2" customFormat="1" ht="13.5">
      <c r="A21" s="2">
        <v>12</v>
      </c>
      <c r="B21" s="36" t="s">
        <v>59</v>
      </c>
      <c r="C21" s="37" t="s">
        <v>182</v>
      </c>
      <c r="D21" s="67">
        <v>41814</v>
      </c>
      <c r="E21" s="92">
        <f t="shared" si="0"/>
        <v>37525</v>
      </c>
      <c r="F21" s="68">
        <v>4268</v>
      </c>
      <c r="G21" s="122">
        <f t="shared" si="1"/>
        <v>0.11373750832778148</v>
      </c>
      <c r="H21" s="122">
        <f t="shared" si="2"/>
        <v>3.6135909393737506</v>
      </c>
      <c r="I21" s="69">
        <v>18527</v>
      </c>
      <c r="J21" s="69">
        <v>16925</v>
      </c>
      <c r="K21" s="69">
        <v>717</v>
      </c>
      <c r="L21" s="69">
        <v>1129</v>
      </c>
      <c r="M21" s="69">
        <v>143</v>
      </c>
      <c r="N21" s="69">
        <v>64</v>
      </c>
      <c r="O21" s="69">
        <v>20</v>
      </c>
      <c r="P21" s="98">
        <f t="shared" si="3"/>
        <v>1356</v>
      </c>
      <c r="Q21" s="68">
        <v>2240</v>
      </c>
      <c r="R21" s="68">
        <v>3682</v>
      </c>
      <c r="S21" s="68">
        <v>1904</v>
      </c>
      <c r="T21" s="111"/>
    </row>
    <row r="22" spans="1:20" s="2" customFormat="1" ht="13.5">
      <c r="A22" s="2">
        <v>13</v>
      </c>
      <c r="B22" s="36" t="s">
        <v>60</v>
      </c>
      <c r="C22" s="37" t="s">
        <v>183</v>
      </c>
      <c r="D22" s="67">
        <v>35638</v>
      </c>
      <c r="E22" s="92">
        <f t="shared" si="0"/>
        <v>32253</v>
      </c>
      <c r="F22" s="68">
        <v>2521</v>
      </c>
      <c r="G22" s="122">
        <f t="shared" si="1"/>
        <v>0.07816327163364649</v>
      </c>
      <c r="H22" s="122">
        <f t="shared" si="2"/>
        <v>2.681921061606672</v>
      </c>
      <c r="I22" s="69">
        <v>11200</v>
      </c>
      <c r="J22" s="69">
        <v>20188</v>
      </c>
      <c r="K22" s="69">
        <v>0</v>
      </c>
      <c r="L22" s="69">
        <v>725</v>
      </c>
      <c r="M22" s="69">
        <v>101</v>
      </c>
      <c r="N22" s="69">
        <v>39</v>
      </c>
      <c r="O22" s="69">
        <v>0</v>
      </c>
      <c r="P22" s="98">
        <f t="shared" si="3"/>
        <v>865</v>
      </c>
      <c r="Q22" s="68">
        <v>1298</v>
      </c>
      <c r="R22" s="68">
        <v>2871</v>
      </c>
      <c r="S22" s="68">
        <v>2619</v>
      </c>
      <c r="T22" s="111"/>
    </row>
    <row r="23" spans="1:20" s="2" customFormat="1" ht="13.5">
      <c r="A23" s="2">
        <v>14</v>
      </c>
      <c r="B23" s="36" t="s">
        <v>61</v>
      </c>
      <c r="C23" s="37" t="s">
        <v>5</v>
      </c>
      <c r="D23" s="67">
        <v>25835</v>
      </c>
      <c r="E23" s="92">
        <f t="shared" si="0"/>
        <v>23650</v>
      </c>
      <c r="F23" s="68">
        <v>1546</v>
      </c>
      <c r="G23" s="122">
        <f t="shared" si="1"/>
        <v>0.06536997885835096</v>
      </c>
      <c r="H23" s="122">
        <f t="shared" si="2"/>
        <v>2.266384778012685</v>
      </c>
      <c r="I23" s="69">
        <v>14217</v>
      </c>
      <c r="J23" s="69">
        <v>8714</v>
      </c>
      <c r="K23" s="69">
        <v>183</v>
      </c>
      <c r="L23" s="69">
        <v>432</v>
      </c>
      <c r="M23" s="69">
        <v>71</v>
      </c>
      <c r="N23" s="69">
        <v>31</v>
      </c>
      <c r="O23" s="69">
        <v>2</v>
      </c>
      <c r="P23" s="98">
        <f t="shared" si="3"/>
        <v>536</v>
      </c>
      <c r="Q23" s="68">
        <v>1600</v>
      </c>
      <c r="R23" s="68">
        <v>2015</v>
      </c>
      <c r="S23" s="68">
        <v>2319</v>
      </c>
      <c r="T23" s="111"/>
    </row>
    <row r="24" spans="1:20" s="2" customFormat="1" ht="13.5">
      <c r="A24" s="2">
        <v>15</v>
      </c>
      <c r="B24" s="36" t="s">
        <v>62</v>
      </c>
      <c r="C24" s="37" t="s">
        <v>184</v>
      </c>
      <c r="D24" s="67">
        <v>16353</v>
      </c>
      <c r="E24" s="92">
        <f t="shared" si="0"/>
        <v>15720</v>
      </c>
      <c r="F24" s="68">
        <v>1877</v>
      </c>
      <c r="G24" s="122">
        <f t="shared" si="1"/>
        <v>0.11940203562340967</v>
      </c>
      <c r="H24" s="122">
        <f t="shared" si="2"/>
        <v>4.026717557251908</v>
      </c>
      <c r="I24" s="69">
        <v>0</v>
      </c>
      <c r="J24" s="69">
        <v>0</v>
      </c>
      <c r="K24" s="69">
        <v>15087</v>
      </c>
      <c r="L24" s="69">
        <v>549</v>
      </c>
      <c r="M24" s="69">
        <v>54</v>
      </c>
      <c r="N24" s="69">
        <v>30</v>
      </c>
      <c r="O24" s="69">
        <v>0</v>
      </c>
      <c r="P24" s="98">
        <f t="shared" si="3"/>
        <v>633</v>
      </c>
      <c r="Q24" s="68">
        <v>80</v>
      </c>
      <c r="R24" s="68">
        <v>506</v>
      </c>
      <c r="S24" s="68" t="s">
        <v>305</v>
      </c>
      <c r="T24" s="111"/>
    </row>
    <row r="25" spans="1:20" s="2" customFormat="1" ht="13.5">
      <c r="A25" s="2">
        <v>16</v>
      </c>
      <c r="B25" s="36" t="s">
        <v>63</v>
      </c>
      <c r="C25" s="37" t="s">
        <v>185</v>
      </c>
      <c r="D25" s="67">
        <v>7035</v>
      </c>
      <c r="E25" s="92">
        <f t="shared" si="0"/>
        <v>6892</v>
      </c>
      <c r="F25" s="68">
        <v>517</v>
      </c>
      <c r="G25" s="122">
        <f t="shared" si="1"/>
        <v>0.07501450957632037</v>
      </c>
      <c r="H25" s="122">
        <f t="shared" si="2"/>
        <v>2.626233313987232</v>
      </c>
      <c r="I25" s="69">
        <v>2883</v>
      </c>
      <c r="J25" s="69">
        <v>3828</v>
      </c>
      <c r="K25" s="69">
        <v>0</v>
      </c>
      <c r="L25" s="69">
        <v>152</v>
      </c>
      <c r="M25" s="69">
        <v>21</v>
      </c>
      <c r="N25" s="69">
        <v>8</v>
      </c>
      <c r="O25" s="69">
        <v>0</v>
      </c>
      <c r="P25" s="98">
        <f t="shared" si="3"/>
        <v>181</v>
      </c>
      <c r="Q25" s="68">
        <v>139</v>
      </c>
      <c r="R25" s="68">
        <v>462</v>
      </c>
      <c r="S25" s="68">
        <v>290</v>
      </c>
      <c r="T25" s="111"/>
    </row>
    <row r="26" spans="1:20" s="2" customFormat="1" ht="13.5">
      <c r="A26" s="2">
        <v>17</v>
      </c>
      <c r="B26" s="36" t="s">
        <v>64</v>
      </c>
      <c r="C26" s="52" t="s">
        <v>186</v>
      </c>
      <c r="D26" s="67">
        <v>6721</v>
      </c>
      <c r="E26" s="92">
        <f t="shared" si="0"/>
        <v>6463</v>
      </c>
      <c r="F26" s="68">
        <v>480</v>
      </c>
      <c r="G26" s="122">
        <f t="shared" si="1"/>
        <v>0.07426891536438186</v>
      </c>
      <c r="H26" s="122">
        <f t="shared" si="2"/>
        <v>2.5994120377533654</v>
      </c>
      <c r="I26" s="69">
        <v>4400</v>
      </c>
      <c r="J26" s="69">
        <v>1826</v>
      </c>
      <c r="K26" s="69">
        <v>69</v>
      </c>
      <c r="L26" s="69">
        <v>149</v>
      </c>
      <c r="M26" s="69">
        <v>12</v>
      </c>
      <c r="N26" s="69">
        <v>6</v>
      </c>
      <c r="O26" s="69">
        <v>1</v>
      </c>
      <c r="P26" s="98">
        <f t="shared" si="3"/>
        <v>168</v>
      </c>
      <c r="Q26" s="68">
        <v>460</v>
      </c>
      <c r="R26" s="68">
        <v>457</v>
      </c>
      <c r="S26" s="68">
        <v>247</v>
      </c>
      <c r="T26" s="111"/>
    </row>
    <row r="27" spans="1:20" s="2" customFormat="1" ht="13.5">
      <c r="A27" s="2">
        <v>18</v>
      </c>
      <c r="B27" s="36" t="s">
        <v>65</v>
      </c>
      <c r="C27" s="37" t="s">
        <v>187</v>
      </c>
      <c r="D27" s="67">
        <v>7784</v>
      </c>
      <c r="E27" s="92">
        <f t="shared" si="0"/>
        <v>7519</v>
      </c>
      <c r="F27" s="68">
        <v>696</v>
      </c>
      <c r="G27" s="122">
        <f t="shared" si="1"/>
        <v>0.09256550073148025</v>
      </c>
      <c r="H27" s="122">
        <f t="shared" si="2"/>
        <v>3.285011304694773</v>
      </c>
      <c r="I27" s="69">
        <v>6861</v>
      </c>
      <c r="J27" s="69">
        <v>286</v>
      </c>
      <c r="K27" s="69">
        <v>125</v>
      </c>
      <c r="L27" s="69">
        <v>209</v>
      </c>
      <c r="M27" s="69">
        <v>30</v>
      </c>
      <c r="N27" s="69">
        <v>6</v>
      </c>
      <c r="O27" s="69">
        <v>2</v>
      </c>
      <c r="P27" s="98">
        <f t="shared" si="3"/>
        <v>247</v>
      </c>
      <c r="Q27" s="68">
        <v>73</v>
      </c>
      <c r="R27" s="68">
        <v>408</v>
      </c>
      <c r="S27" s="68">
        <v>371</v>
      </c>
      <c r="T27" s="111"/>
    </row>
    <row r="28" spans="1:20" s="2" customFormat="1" ht="13.5">
      <c r="A28" s="2">
        <v>19</v>
      </c>
      <c r="B28" s="36" t="s">
        <v>66</v>
      </c>
      <c r="C28" s="37" t="s">
        <v>188</v>
      </c>
      <c r="D28" s="67">
        <v>8257</v>
      </c>
      <c r="E28" s="92">
        <f t="shared" si="0"/>
        <v>7495</v>
      </c>
      <c r="F28" s="68">
        <v>870</v>
      </c>
      <c r="G28" s="122">
        <f t="shared" si="1"/>
        <v>0.11607738492328219</v>
      </c>
      <c r="H28" s="122">
        <f t="shared" si="2"/>
        <v>3.5490326884589725</v>
      </c>
      <c r="I28" s="69">
        <v>5896</v>
      </c>
      <c r="J28" s="69">
        <v>920</v>
      </c>
      <c r="K28" s="69">
        <v>413</v>
      </c>
      <c r="L28" s="69">
        <v>217</v>
      </c>
      <c r="M28" s="69">
        <v>24</v>
      </c>
      <c r="N28" s="69">
        <v>12</v>
      </c>
      <c r="O28" s="69">
        <v>13</v>
      </c>
      <c r="P28" s="98">
        <f t="shared" si="3"/>
        <v>266</v>
      </c>
      <c r="Q28" s="68">
        <v>277</v>
      </c>
      <c r="R28" s="68">
        <v>389</v>
      </c>
      <c r="S28" s="68">
        <v>196</v>
      </c>
      <c r="T28" s="111"/>
    </row>
    <row r="29" spans="1:20" s="2" customFormat="1" ht="13.5">
      <c r="A29" s="2">
        <v>20</v>
      </c>
      <c r="B29" s="42" t="s">
        <v>67</v>
      </c>
      <c r="C29" s="43" t="s">
        <v>189</v>
      </c>
      <c r="D29" s="72">
        <v>17050</v>
      </c>
      <c r="E29" s="93">
        <f t="shared" si="0"/>
        <v>15832</v>
      </c>
      <c r="F29" s="73">
        <v>2308</v>
      </c>
      <c r="G29" s="122">
        <f t="shared" si="1"/>
        <v>0.14578069732187973</v>
      </c>
      <c r="H29" s="122">
        <f t="shared" si="2"/>
        <v>4.04244567963618</v>
      </c>
      <c r="I29" s="74">
        <v>12057</v>
      </c>
      <c r="J29" s="74">
        <v>3135</v>
      </c>
      <c r="K29" s="74">
        <v>0</v>
      </c>
      <c r="L29" s="74">
        <v>542</v>
      </c>
      <c r="M29" s="74">
        <v>57</v>
      </c>
      <c r="N29" s="74">
        <v>41</v>
      </c>
      <c r="O29" s="74">
        <v>0</v>
      </c>
      <c r="P29" s="95">
        <f t="shared" si="3"/>
        <v>640</v>
      </c>
      <c r="Q29" s="73">
        <v>461</v>
      </c>
      <c r="R29" s="73">
        <v>998</v>
      </c>
      <c r="S29" s="73">
        <v>99</v>
      </c>
      <c r="T29" s="112"/>
    </row>
    <row r="30" spans="1:20" s="2" customFormat="1" ht="13.5">
      <c r="A30" s="2">
        <v>21</v>
      </c>
      <c r="B30" s="30" t="s">
        <v>68</v>
      </c>
      <c r="C30" s="31" t="s">
        <v>190</v>
      </c>
      <c r="D30" s="62">
        <v>16514</v>
      </c>
      <c r="E30" s="91">
        <f t="shared" si="0"/>
        <v>15515</v>
      </c>
      <c r="F30" s="63">
        <v>1083</v>
      </c>
      <c r="G30" s="122">
        <f t="shared" si="1"/>
        <v>0.06980341604898485</v>
      </c>
      <c r="H30" s="122">
        <f t="shared" si="2"/>
        <v>2.5265871737028682</v>
      </c>
      <c r="I30" s="64">
        <v>10028</v>
      </c>
      <c r="J30" s="64">
        <v>5045</v>
      </c>
      <c r="K30" s="64">
        <v>50</v>
      </c>
      <c r="L30" s="64">
        <v>343</v>
      </c>
      <c r="M30" s="64">
        <v>32</v>
      </c>
      <c r="N30" s="64">
        <v>17</v>
      </c>
      <c r="O30" s="64">
        <v>0</v>
      </c>
      <c r="P30" s="97">
        <f t="shared" si="3"/>
        <v>392</v>
      </c>
      <c r="Q30" s="63">
        <v>588</v>
      </c>
      <c r="R30" s="63">
        <v>963</v>
      </c>
      <c r="S30" s="63">
        <v>724</v>
      </c>
      <c r="T30" s="110"/>
    </row>
    <row r="31" spans="1:20" s="2" customFormat="1" ht="13.5">
      <c r="A31" s="2">
        <v>22</v>
      </c>
      <c r="B31" s="36" t="s">
        <v>69</v>
      </c>
      <c r="C31" s="37" t="s">
        <v>191</v>
      </c>
      <c r="D31" s="67">
        <v>23686</v>
      </c>
      <c r="E31" s="92">
        <f t="shared" si="0"/>
        <v>22336</v>
      </c>
      <c r="F31" s="68">
        <v>1381</v>
      </c>
      <c r="G31" s="122">
        <f t="shared" si="1"/>
        <v>0.06182843839541547</v>
      </c>
      <c r="H31" s="122">
        <f t="shared" si="2"/>
        <v>2.0863180515759314</v>
      </c>
      <c r="I31" s="69">
        <v>16734</v>
      </c>
      <c r="J31" s="69">
        <v>5128</v>
      </c>
      <c r="K31" s="69">
        <v>8</v>
      </c>
      <c r="L31" s="69">
        <v>395</v>
      </c>
      <c r="M31" s="69">
        <v>46</v>
      </c>
      <c r="N31" s="69">
        <v>25</v>
      </c>
      <c r="O31" s="69">
        <v>0</v>
      </c>
      <c r="P31" s="98">
        <f t="shared" si="3"/>
        <v>466</v>
      </c>
      <c r="Q31" s="68">
        <v>213</v>
      </c>
      <c r="R31" s="68">
        <v>1575</v>
      </c>
      <c r="S31" s="68">
        <v>1438</v>
      </c>
      <c r="T31" s="111"/>
    </row>
    <row r="32" spans="1:20" s="2" customFormat="1" ht="13.5">
      <c r="A32" s="2">
        <v>23</v>
      </c>
      <c r="B32" s="36" t="s">
        <v>70</v>
      </c>
      <c r="C32" s="37" t="s">
        <v>192</v>
      </c>
      <c r="D32" s="67">
        <v>41678</v>
      </c>
      <c r="E32" s="92">
        <f t="shared" si="0"/>
        <v>39950</v>
      </c>
      <c r="F32" s="68">
        <v>2735</v>
      </c>
      <c r="G32" s="122">
        <f t="shared" si="1"/>
        <v>0.06846057571964956</v>
      </c>
      <c r="H32" s="122">
        <f t="shared" si="2"/>
        <v>2.295369211514393</v>
      </c>
      <c r="I32" s="69">
        <v>10145</v>
      </c>
      <c r="J32" s="69">
        <v>28888</v>
      </c>
      <c r="K32" s="69">
        <v>0</v>
      </c>
      <c r="L32" s="69">
        <v>767</v>
      </c>
      <c r="M32" s="69">
        <v>100</v>
      </c>
      <c r="N32" s="69">
        <v>50</v>
      </c>
      <c r="O32" s="69">
        <v>0</v>
      </c>
      <c r="P32" s="98">
        <f t="shared" si="3"/>
        <v>917</v>
      </c>
      <c r="Q32" s="68">
        <v>3874</v>
      </c>
      <c r="R32" s="68">
        <v>4537</v>
      </c>
      <c r="S32" s="68">
        <v>1715</v>
      </c>
      <c r="T32" s="111"/>
    </row>
    <row r="33" spans="1:20" s="2" customFormat="1" ht="13.5">
      <c r="A33" s="2">
        <v>24</v>
      </c>
      <c r="B33" s="36" t="s">
        <v>71</v>
      </c>
      <c r="C33" s="37" t="s">
        <v>193</v>
      </c>
      <c r="D33" s="67">
        <v>17830</v>
      </c>
      <c r="E33" s="92">
        <f t="shared" si="0"/>
        <v>16719</v>
      </c>
      <c r="F33" s="68">
        <v>1428</v>
      </c>
      <c r="G33" s="122">
        <f t="shared" si="1"/>
        <v>0.08541180692625157</v>
      </c>
      <c r="H33" s="122">
        <f t="shared" si="2"/>
        <v>2.7573419462886535</v>
      </c>
      <c r="I33" s="69">
        <v>14088</v>
      </c>
      <c r="J33" s="69">
        <v>1783</v>
      </c>
      <c r="K33" s="69">
        <v>387</v>
      </c>
      <c r="L33" s="69">
        <v>337</v>
      </c>
      <c r="M33" s="69">
        <v>74</v>
      </c>
      <c r="N33" s="69">
        <v>29</v>
      </c>
      <c r="O33" s="69">
        <v>21</v>
      </c>
      <c r="P33" s="98">
        <f t="shared" si="3"/>
        <v>461</v>
      </c>
      <c r="Q33" s="68">
        <v>621</v>
      </c>
      <c r="R33" s="68">
        <v>1267</v>
      </c>
      <c r="S33" s="68">
        <v>589</v>
      </c>
      <c r="T33" s="111"/>
    </row>
    <row r="34" spans="1:20" s="2" customFormat="1" ht="13.5">
      <c r="A34" s="2">
        <v>25</v>
      </c>
      <c r="B34" s="36" t="s">
        <v>72</v>
      </c>
      <c r="C34" s="37" t="s">
        <v>194</v>
      </c>
      <c r="D34" s="67">
        <v>14535</v>
      </c>
      <c r="E34" s="92">
        <f t="shared" si="0"/>
        <v>13503</v>
      </c>
      <c r="F34" s="68">
        <v>1046</v>
      </c>
      <c r="G34" s="122">
        <f t="shared" si="1"/>
        <v>0.0774642671998815</v>
      </c>
      <c r="H34" s="122">
        <f t="shared" si="2"/>
        <v>2.399466785158854</v>
      </c>
      <c r="I34" s="69">
        <v>11250</v>
      </c>
      <c r="J34" s="69">
        <v>1647</v>
      </c>
      <c r="K34" s="69">
        <v>282</v>
      </c>
      <c r="L34" s="69">
        <v>257</v>
      </c>
      <c r="M34" s="69">
        <v>43</v>
      </c>
      <c r="N34" s="69">
        <v>22</v>
      </c>
      <c r="O34" s="69">
        <v>2</v>
      </c>
      <c r="P34" s="98">
        <f t="shared" si="3"/>
        <v>324</v>
      </c>
      <c r="Q34" s="68">
        <v>110</v>
      </c>
      <c r="R34" s="68">
        <v>1205</v>
      </c>
      <c r="S34" s="68">
        <v>0</v>
      </c>
      <c r="T34" s="111"/>
    </row>
    <row r="35" spans="1:20" s="2" customFormat="1" ht="13.5">
      <c r="A35" s="2">
        <v>26</v>
      </c>
      <c r="B35" s="36" t="s">
        <v>73</v>
      </c>
      <c r="C35" s="37" t="s">
        <v>195</v>
      </c>
      <c r="D35" s="67">
        <v>10894</v>
      </c>
      <c r="E35" s="92">
        <f t="shared" si="0"/>
        <v>10134</v>
      </c>
      <c r="F35" s="68">
        <v>876</v>
      </c>
      <c r="G35" s="122">
        <f t="shared" si="1"/>
        <v>0.08644168146832445</v>
      </c>
      <c r="H35" s="122">
        <f t="shared" si="2"/>
        <v>3.483323465561476</v>
      </c>
      <c r="I35" s="69">
        <v>6473</v>
      </c>
      <c r="J35" s="69">
        <v>3308</v>
      </c>
      <c r="K35" s="69">
        <v>0</v>
      </c>
      <c r="L35" s="69">
        <v>305</v>
      </c>
      <c r="M35" s="69">
        <v>20</v>
      </c>
      <c r="N35" s="69">
        <v>28</v>
      </c>
      <c r="O35" s="69">
        <v>0</v>
      </c>
      <c r="P35" s="98">
        <f t="shared" si="3"/>
        <v>353</v>
      </c>
      <c r="Q35" s="68">
        <v>458</v>
      </c>
      <c r="R35" s="68">
        <v>950</v>
      </c>
      <c r="S35" s="68">
        <v>385</v>
      </c>
      <c r="T35" s="111"/>
    </row>
    <row r="36" spans="1:20" s="2" customFormat="1" ht="13.5">
      <c r="A36" s="2">
        <v>27</v>
      </c>
      <c r="B36" s="36" t="s">
        <v>74</v>
      </c>
      <c r="C36" s="37" t="s">
        <v>196</v>
      </c>
      <c r="D36" s="67">
        <v>44682</v>
      </c>
      <c r="E36" s="92">
        <f t="shared" si="0"/>
        <v>40870</v>
      </c>
      <c r="F36" s="68">
        <v>3174</v>
      </c>
      <c r="G36" s="122">
        <f t="shared" si="1"/>
        <v>0.0776608759481282</v>
      </c>
      <c r="H36" s="122">
        <f t="shared" si="2"/>
        <v>2.5740151700513825</v>
      </c>
      <c r="I36" s="69">
        <v>19010</v>
      </c>
      <c r="J36" s="69">
        <v>20808</v>
      </c>
      <c r="K36" s="69">
        <v>0</v>
      </c>
      <c r="L36" s="69">
        <v>859</v>
      </c>
      <c r="M36" s="69">
        <v>137</v>
      </c>
      <c r="N36" s="69">
        <v>56</v>
      </c>
      <c r="O36" s="69">
        <v>0</v>
      </c>
      <c r="P36" s="98">
        <f t="shared" si="3"/>
        <v>1052</v>
      </c>
      <c r="Q36" s="68">
        <v>4215</v>
      </c>
      <c r="R36" s="68">
        <v>4057</v>
      </c>
      <c r="S36" s="68">
        <v>1578</v>
      </c>
      <c r="T36" s="111"/>
    </row>
    <row r="37" spans="1:20" s="2" customFormat="1" ht="13.5">
      <c r="A37" s="2">
        <v>28</v>
      </c>
      <c r="B37" s="36" t="s">
        <v>75</v>
      </c>
      <c r="C37" s="37" t="s">
        <v>197</v>
      </c>
      <c r="D37" s="67">
        <v>25144</v>
      </c>
      <c r="E37" s="92">
        <f t="shared" si="0"/>
        <v>23720</v>
      </c>
      <c r="F37" s="68">
        <v>1759</v>
      </c>
      <c r="G37" s="122">
        <f t="shared" si="1"/>
        <v>0.07415682967959528</v>
      </c>
      <c r="H37" s="122">
        <f t="shared" si="2"/>
        <v>2.4156829679595275</v>
      </c>
      <c r="I37" s="69">
        <v>20317</v>
      </c>
      <c r="J37" s="69">
        <v>2830</v>
      </c>
      <c r="K37" s="69">
        <v>0</v>
      </c>
      <c r="L37" s="69">
        <v>486</v>
      </c>
      <c r="M37" s="69">
        <v>67</v>
      </c>
      <c r="N37" s="69">
        <v>20</v>
      </c>
      <c r="O37" s="69">
        <v>0</v>
      </c>
      <c r="P37" s="98">
        <f t="shared" si="3"/>
        <v>573</v>
      </c>
      <c r="Q37" s="68">
        <v>971</v>
      </c>
      <c r="R37" s="68">
        <v>1347</v>
      </c>
      <c r="S37" s="68">
        <v>778</v>
      </c>
      <c r="T37" s="111"/>
    </row>
    <row r="38" spans="1:20" s="2" customFormat="1" ht="13.5">
      <c r="A38" s="2">
        <v>29</v>
      </c>
      <c r="B38" s="36" t="s">
        <v>76</v>
      </c>
      <c r="C38" s="37" t="s">
        <v>198</v>
      </c>
      <c r="D38" s="67">
        <v>9591</v>
      </c>
      <c r="E38" s="92">
        <f t="shared" si="0"/>
        <v>8154</v>
      </c>
      <c r="F38" s="68">
        <v>513</v>
      </c>
      <c r="G38" s="122">
        <f t="shared" si="1"/>
        <v>0.06291390728476821</v>
      </c>
      <c r="H38" s="122">
        <f t="shared" si="2"/>
        <v>2.146185921020358</v>
      </c>
      <c r="I38" s="69">
        <v>4270</v>
      </c>
      <c r="J38" s="69">
        <v>3667</v>
      </c>
      <c r="K38" s="69">
        <v>42</v>
      </c>
      <c r="L38" s="69">
        <v>149</v>
      </c>
      <c r="M38" s="69">
        <v>19</v>
      </c>
      <c r="N38" s="69">
        <v>7</v>
      </c>
      <c r="O38" s="69">
        <v>0</v>
      </c>
      <c r="P38" s="98">
        <f t="shared" si="3"/>
        <v>175</v>
      </c>
      <c r="Q38" s="68">
        <v>166</v>
      </c>
      <c r="R38" s="68">
        <v>459</v>
      </c>
      <c r="S38" s="68">
        <v>204</v>
      </c>
      <c r="T38" s="111"/>
    </row>
    <row r="39" spans="1:20" s="2" customFormat="1" ht="13.5">
      <c r="A39" s="2">
        <v>30</v>
      </c>
      <c r="B39" s="42" t="s">
        <v>77</v>
      </c>
      <c r="C39" s="53" t="s">
        <v>6</v>
      </c>
      <c r="D39" s="72">
        <v>5683</v>
      </c>
      <c r="E39" s="93">
        <f t="shared" si="0"/>
        <v>5345</v>
      </c>
      <c r="F39" s="73">
        <v>388</v>
      </c>
      <c r="G39" s="122">
        <f t="shared" si="1"/>
        <v>0.0725912067352666</v>
      </c>
      <c r="H39" s="122">
        <f t="shared" si="2"/>
        <v>2.694106641721235</v>
      </c>
      <c r="I39" s="74">
        <v>4008</v>
      </c>
      <c r="J39" s="74">
        <v>1179</v>
      </c>
      <c r="K39" s="74">
        <v>14</v>
      </c>
      <c r="L39" s="74">
        <v>115</v>
      </c>
      <c r="M39" s="74">
        <v>15</v>
      </c>
      <c r="N39" s="74">
        <v>14</v>
      </c>
      <c r="O39" s="74">
        <v>0</v>
      </c>
      <c r="P39" s="95">
        <f t="shared" si="3"/>
        <v>144</v>
      </c>
      <c r="Q39" s="73">
        <v>210</v>
      </c>
      <c r="R39" s="73">
        <v>294</v>
      </c>
      <c r="S39" s="73">
        <v>25</v>
      </c>
      <c r="T39" s="112"/>
    </row>
    <row r="40" spans="1:20" s="2" customFormat="1" ht="13.5">
      <c r="A40" s="2">
        <v>31</v>
      </c>
      <c r="B40" s="30" t="s">
        <v>78</v>
      </c>
      <c r="C40" s="31" t="s">
        <v>199</v>
      </c>
      <c r="D40" s="62">
        <v>5441</v>
      </c>
      <c r="E40" s="91">
        <f t="shared" si="0"/>
        <v>5223</v>
      </c>
      <c r="F40" s="63">
        <v>533</v>
      </c>
      <c r="G40" s="122">
        <f t="shared" si="1"/>
        <v>0.10204863105494927</v>
      </c>
      <c r="H40" s="122">
        <f t="shared" si="2"/>
        <v>3.2739804709936813</v>
      </c>
      <c r="I40" s="64">
        <v>2955</v>
      </c>
      <c r="J40" s="64">
        <v>2082</v>
      </c>
      <c r="K40" s="64">
        <v>15</v>
      </c>
      <c r="L40" s="64">
        <v>143</v>
      </c>
      <c r="M40" s="64">
        <v>20</v>
      </c>
      <c r="N40" s="64">
        <v>8</v>
      </c>
      <c r="O40" s="64">
        <v>0</v>
      </c>
      <c r="P40" s="97">
        <f t="shared" si="3"/>
        <v>171</v>
      </c>
      <c r="Q40" s="63">
        <v>221</v>
      </c>
      <c r="R40" s="63">
        <v>449</v>
      </c>
      <c r="S40" s="63">
        <v>741</v>
      </c>
      <c r="T40" s="110"/>
    </row>
    <row r="41" spans="1:20" s="2" customFormat="1" ht="13.5">
      <c r="A41" s="2">
        <v>32</v>
      </c>
      <c r="B41" s="36" t="s">
        <v>79</v>
      </c>
      <c r="C41" s="37" t="s">
        <v>200</v>
      </c>
      <c r="D41" s="67">
        <v>6458</v>
      </c>
      <c r="E41" s="92">
        <f t="shared" si="0"/>
        <v>5998</v>
      </c>
      <c r="F41" s="68">
        <v>696</v>
      </c>
      <c r="G41" s="122">
        <f t="shared" si="1"/>
        <v>0.11603867955985328</v>
      </c>
      <c r="H41" s="122">
        <f t="shared" si="2"/>
        <v>4.301433811270424</v>
      </c>
      <c r="I41" s="69">
        <v>2800</v>
      </c>
      <c r="J41" s="69">
        <v>2931</v>
      </c>
      <c r="K41" s="69">
        <v>9</v>
      </c>
      <c r="L41" s="69">
        <v>217</v>
      </c>
      <c r="M41" s="69">
        <v>12</v>
      </c>
      <c r="N41" s="69">
        <v>24</v>
      </c>
      <c r="O41" s="69">
        <v>5</v>
      </c>
      <c r="P41" s="98">
        <f t="shared" si="3"/>
        <v>258</v>
      </c>
      <c r="Q41" s="68">
        <v>97</v>
      </c>
      <c r="R41" s="68">
        <v>463</v>
      </c>
      <c r="S41" s="68">
        <v>299</v>
      </c>
      <c r="T41" s="111"/>
    </row>
    <row r="42" spans="1:20" s="2" customFormat="1" ht="13.5">
      <c r="A42" s="2">
        <v>33</v>
      </c>
      <c r="B42" s="36" t="s">
        <v>80</v>
      </c>
      <c r="C42" s="37" t="s">
        <v>201</v>
      </c>
      <c r="D42" s="67">
        <v>7295</v>
      </c>
      <c r="E42" s="92">
        <f t="shared" si="0"/>
        <v>6514</v>
      </c>
      <c r="F42" s="68">
        <v>607</v>
      </c>
      <c r="G42" s="122">
        <f t="shared" si="1"/>
        <v>0.09318391157506908</v>
      </c>
      <c r="H42" s="122">
        <f t="shared" si="2"/>
        <v>3.2545287073994476</v>
      </c>
      <c r="I42" s="69">
        <v>4808</v>
      </c>
      <c r="J42" s="69">
        <v>1494</v>
      </c>
      <c r="K42" s="69">
        <v>0</v>
      </c>
      <c r="L42" s="69">
        <v>178</v>
      </c>
      <c r="M42" s="69">
        <v>21</v>
      </c>
      <c r="N42" s="69">
        <v>9</v>
      </c>
      <c r="O42" s="69">
        <v>4</v>
      </c>
      <c r="P42" s="98">
        <f t="shared" si="3"/>
        <v>212</v>
      </c>
      <c r="Q42" s="68">
        <v>134</v>
      </c>
      <c r="R42" s="68">
        <v>341</v>
      </c>
      <c r="S42" s="68">
        <v>87</v>
      </c>
      <c r="T42" s="111"/>
    </row>
    <row r="43" spans="1:20" s="2" customFormat="1" ht="13.5">
      <c r="A43" s="2">
        <v>34</v>
      </c>
      <c r="B43" s="36" t="s">
        <v>81</v>
      </c>
      <c r="C43" s="37" t="s">
        <v>202</v>
      </c>
      <c r="D43" s="67">
        <v>9409</v>
      </c>
      <c r="E43" s="92">
        <f t="shared" si="0"/>
        <v>8344</v>
      </c>
      <c r="F43" s="68">
        <v>665</v>
      </c>
      <c r="G43" s="122">
        <f t="shared" si="1"/>
        <v>0.0796979865771812</v>
      </c>
      <c r="H43" s="122">
        <f t="shared" si="2"/>
        <v>2.456855225311601</v>
      </c>
      <c r="I43" s="69">
        <v>6599</v>
      </c>
      <c r="J43" s="69">
        <v>1540</v>
      </c>
      <c r="K43" s="69">
        <v>0</v>
      </c>
      <c r="L43" s="69">
        <v>181</v>
      </c>
      <c r="M43" s="69">
        <v>16</v>
      </c>
      <c r="N43" s="69">
        <v>8</v>
      </c>
      <c r="O43" s="69">
        <v>0</v>
      </c>
      <c r="P43" s="98">
        <f t="shared" si="3"/>
        <v>205</v>
      </c>
      <c r="Q43" s="68">
        <v>281</v>
      </c>
      <c r="R43" s="68">
        <v>422</v>
      </c>
      <c r="S43" s="68">
        <v>186</v>
      </c>
      <c r="T43" s="111"/>
    </row>
    <row r="44" spans="1:20" s="2" customFormat="1" ht="13.5">
      <c r="A44" s="2">
        <v>35</v>
      </c>
      <c r="B44" s="36" t="s">
        <v>82</v>
      </c>
      <c r="C44" s="37" t="s">
        <v>203</v>
      </c>
      <c r="D44" s="67">
        <v>11027</v>
      </c>
      <c r="E44" s="92">
        <f t="shared" si="0"/>
        <v>10027</v>
      </c>
      <c r="F44" s="68">
        <v>1965</v>
      </c>
      <c r="G44" s="122">
        <f t="shared" si="1"/>
        <v>0.1959708786277052</v>
      </c>
      <c r="H44" s="122">
        <f t="shared" si="2"/>
        <v>3.4207639373691032</v>
      </c>
      <c r="I44" s="69">
        <v>8857</v>
      </c>
      <c r="J44" s="69">
        <v>746</v>
      </c>
      <c r="K44" s="69">
        <v>81</v>
      </c>
      <c r="L44" s="69">
        <v>293</v>
      </c>
      <c r="M44" s="69">
        <v>25</v>
      </c>
      <c r="N44" s="69">
        <v>25</v>
      </c>
      <c r="O44" s="69">
        <v>0</v>
      </c>
      <c r="P44" s="98">
        <f t="shared" si="3"/>
        <v>343</v>
      </c>
      <c r="Q44" s="68">
        <v>146</v>
      </c>
      <c r="R44" s="68">
        <v>559</v>
      </c>
      <c r="S44" s="68">
        <v>67</v>
      </c>
      <c r="T44" s="111"/>
    </row>
    <row r="45" spans="1:20" s="2" customFormat="1" ht="13.5">
      <c r="A45" s="2">
        <v>36</v>
      </c>
      <c r="B45" s="36" t="s">
        <v>83</v>
      </c>
      <c r="C45" s="37" t="s">
        <v>204</v>
      </c>
      <c r="D45" s="67">
        <v>7076</v>
      </c>
      <c r="E45" s="92">
        <f t="shared" si="0"/>
        <v>6467</v>
      </c>
      <c r="F45" s="68">
        <v>656</v>
      </c>
      <c r="G45" s="122">
        <f t="shared" si="1"/>
        <v>0.10143807020256687</v>
      </c>
      <c r="H45" s="122">
        <f t="shared" si="2"/>
        <v>3.3554971393227153</v>
      </c>
      <c r="I45" s="69">
        <v>2184</v>
      </c>
      <c r="J45" s="69">
        <v>4052</v>
      </c>
      <c r="K45" s="69">
        <v>14</v>
      </c>
      <c r="L45" s="69">
        <v>193</v>
      </c>
      <c r="M45" s="69">
        <v>17</v>
      </c>
      <c r="N45" s="69">
        <v>7</v>
      </c>
      <c r="O45" s="69">
        <v>0</v>
      </c>
      <c r="P45" s="98">
        <f t="shared" si="3"/>
        <v>217</v>
      </c>
      <c r="Q45" s="68">
        <v>446</v>
      </c>
      <c r="R45" s="68">
        <v>1144</v>
      </c>
      <c r="S45" s="68">
        <v>112</v>
      </c>
      <c r="T45" s="111"/>
    </row>
    <row r="46" spans="1:20" s="2" customFormat="1" ht="13.5">
      <c r="A46" s="2">
        <v>37</v>
      </c>
      <c r="B46" s="36" t="s">
        <v>84</v>
      </c>
      <c r="C46" s="37" t="s">
        <v>205</v>
      </c>
      <c r="D46" s="67">
        <v>5944</v>
      </c>
      <c r="E46" s="92">
        <f t="shared" si="0"/>
        <v>5476</v>
      </c>
      <c r="F46" s="68">
        <v>373</v>
      </c>
      <c r="G46" s="122">
        <f t="shared" si="1"/>
        <v>0.0681154127100073</v>
      </c>
      <c r="H46" s="122">
        <f t="shared" si="2"/>
        <v>2.81227173119065</v>
      </c>
      <c r="I46" s="69">
        <v>4239</v>
      </c>
      <c r="J46" s="69">
        <v>764</v>
      </c>
      <c r="K46" s="69">
        <v>319</v>
      </c>
      <c r="L46" s="69">
        <v>132</v>
      </c>
      <c r="M46" s="69">
        <v>17</v>
      </c>
      <c r="N46" s="69">
        <v>2</v>
      </c>
      <c r="O46" s="69">
        <v>3</v>
      </c>
      <c r="P46" s="98">
        <f t="shared" si="3"/>
        <v>154</v>
      </c>
      <c r="Q46" s="68">
        <v>69</v>
      </c>
      <c r="R46" s="68">
        <v>276</v>
      </c>
      <c r="S46" s="68">
        <v>136</v>
      </c>
      <c r="T46" s="111"/>
    </row>
    <row r="47" spans="1:20" s="2" customFormat="1" ht="13.5">
      <c r="A47" s="2">
        <v>38</v>
      </c>
      <c r="B47" s="36" t="s">
        <v>85</v>
      </c>
      <c r="C47" s="37" t="s">
        <v>206</v>
      </c>
      <c r="D47" s="67">
        <v>8193</v>
      </c>
      <c r="E47" s="92">
        <f t="shared" si="0"/>
        <v>7338</v>
      </c>
      <c r="F47" s="68">
        <v>694</v>
      </c>
      <c r="G47" s="122">
        <f t="shared" si="1"/>
        <v>0.09457617879531208</v>
      </c>
      <c r="H47" s="122">
        <f t="shared" si="2"/>
        <v>3.120741346415917</v>
      </c>
      <c r="I47" s="69">
        <v>5803</v>
      </c>
      <c r="J47" s="69">
        <v>1248</v>
      </c>
      <c r="K47" s="69">
        <v>58</v>
      </c>
      <c r="L47" s="69">
        <v>192</v>
      </c>
      <c r="M47" s="69">
        <v>17</v>
      </c>
      <c r="N47" s="69">
        <v>17</v>
      </c>
      <c r="O47" s="69">
        <v>3</v>
      </c>
      <c r="P47" s="98">
        <f t="shared" si="3"/>
        <v>229</v>
      </c>
      <c r="Q47" s="68">
        <v>299</v>
      </c>
      <c r="R47" s="68">
        <v>497</v>
      </c>
      <c r="S47" s="68">
        <v>166</v>
      </c>
      <c r="T47" s="111"/>
    </row>
    <row r="48" spans="1:20" s="2" customFormat="1" ht="13.5">
      <c r="A48" s="2">
        <v>39</v>
      </c>
      <c r="B48" s="36" t="s">
        <v>86</v>
      </c>
      <c r="C48" s="52" t="s">
        <v>207</v>
      </c>
      <c r="D48" s="67">
        <v>3589</v>
      </c>
      <c r="E48" s="92">
        <f t="shared" si="0"/>
        <v>3057</v>
      </c>
      <c r="F48" s="68">
        <v>379</v>
      </c>
      <c r="G48" s="122">
        <f t="shared" si="1"/>
        <v>0.12397775596990514</v>
      </c>
      <c r="H48" s="122">
        <f t="shared" si="2"/>
        <v>4.1871115472685645</v>
      </c>
      <c r="I48" s="69">
        <v>2683</v>
      </c>
      <c r="J48" s="69">
        <v>228</v>
      </c>
      <c r="K48" s="69">
        <v>18</v>
      </c>
      <c r="L48" s="69">
        <v>109</v>
      </c>
      <c r="M48" s="69">
        <v>8</v>
      </c>
      <c r="N48" s="69">
        <v>10</v>
      </c>
      <c r="O48" s="69">
        <v>1</v>
      </c>
      <c r="P48" s="98">
        <f t="shared" si="3"/>
        <v>128</v>
      </c>
      <c r="Q48" s="68">
        <v>83</v>
      </c>
      <c r="R48" s="68">
        <v>143</v>
      </c>
      <c r="S48" s="68">
        <v>39</v>
      </c>
      <c r="T48" s="111"/>
    </row>
    <row r="49" spans="1:20" s="2" customFormat="1" ht="13.5">
      <c r="A49" s="2">
        <v>40</v>
      </c>
      <c r="B49" s="42" t="s">
        <v>87</v>
      </c>
      <c r="C49" s="43" t="s">
        <v>208</v>
      </c>
      <c r="D49" s="72">
        <v>23931</v>
      </c>
      <c r="E49" s="93">
        <f t="shared" si="0"/>
        <v>20371</v>
      </c>
      <c r="F49" s="73">
        <v>2970</v>
      </c>
      <c r="G49" s="122">
        <f t="shared" si="1"/>
        <v>0.14579549359383437</v>
      </c>
      <c r="H49" s="122">
        <f t="shared" si="2"/>
        <v>4.368955868636788</v>
      </c>
      <c r="I49" s="74">
        <v>18079</v>
      </c>
      <c r="J49" s="74">
        <v>1402</v>
      </c>
      <c r="K49" s="74">
        <v>0</v>
      </c>
      <c r="L49" s="74">
        <v>735</v>
      </c>
      <c r="M49" s="74">
        <v>111</v>
      </c>
      <c r="N49" s="74">
        <v>44</v>
      </c>
      <c r="O49" s="74">
        <v>0</v>
      </c>
      <c r="P49" s="95">
        <f t="shared" si="3"/>
        <v>890</v>
      </c>
      <c r="Q49" s="73">
        <v>649</v>
      </c>
      <c r="R49" s="73">
        <v>1255</v>
      </c>
      <c r="S49" s="73">
        <v>525</v>
      </c>
      <c r="T49" s="112"/>
    </row>
    <row r="50" spans="1:20" s="2" customFormat="1" ht="13.5">
      <c r="A50" s="2">
        <v>41</v>
      </c>
      <c r="B50" s="30" t="s">
        <v>88</v>
      </c>
      <c r="C50" s="31" t="s">
        <v>209</v>
      </c>
      <c r="D50" s="62">
        <v>8351</v>
      </c>
      <c r="E50" s="91">
        <f t="shared" si="0"/>
        <v>7876</v>
      </c>
      <c r="F50" s="63">
        <v>915</v>
      </c>
      <c r="G50" s="122">
        <f t="shared" si="1"/>
        <v>0.11617572371762316</v>
      </c>
      <c r="H50" s="122">
        <f t="shared" si="2"/>
        <v>3.8852209243270694</v>
      </c>
      <c r="I50" s="64">
        <v>6167</v>
      </c>
      <c r="J50" s="64">
        <v>1138</v>
      </c>
      <c r="K50" s="64">
        <v>265</v>
      </c>
      <c r="L50" s="64">
        <v>259</v>
      </c>
      <c r="M50" s="64">
        <v>37</v>
      </c>
      <c r="N50" s="64">
        <v>10</v>
      </c>
      <c r="O50" s="64">
        <v>0</v>
      </c>
      <c r="P50" s="97">
        <f t="shared" si="3"/>
        <v>306</v>
      </c>
      <c r="Q50" s="63">
        <v>222</v>
      </c>
      <c r="R50" s="63">
        <v>510</v>
      </c>
      <c r="S50" s="63">
        <v>160</v>
      </c>
      <c r="T50" s="110"/>
    </row>
    <row r="51" spans="1:20" s="2" customFormat="1" ht="13.5">
      <c r="A51" s="2">
        <v>42</v>
      </c>
      <c r="B51" s="36" t="s">
        <v>89</v>
      </c>
      <c r="C51" s="37" t="s">
        <v>210</v>
      </c>
      <c r="D51" s="67">
        <v>7772</v>
      </c>
      <c r="E51" s="92">
        <f t="shared" si="0"/>
        <v>7204</v>
      </c>
      <c r="F51" s="68">
        <v>1352</v>
      </c>
      <c r="G51" s="122">
        <f t="shared" si="1"/>
        <v>0.18767351471404775</v>
      </c>
      <c r="H51" s="122">
        <f t="shared" si="2"/>
        <v>6.496390893947806</v>
      </c>
      <c r="I51" s="69">
        <v>4547</v>
      </c>
      <c r="J51" s="69">
        <v>2189</v>
      </c>
      <c r="K51" s="69">
        <v>0</v>
      </c>
      <c r="L51" s="69">
        <v>380</v>
      </c>
      <c r="M51" s="69">
        <v>67</v>
      </c>
      <c r="N51" s="69">
        <v>21</v>
      </c>
      <c r="O51" s="69">
        <v>0</v>
      </c>
      <c r="P51" s="98">
        <f t="shared" si="3"/>
        <v>468</v>
      </c>
      <c r="Q51" s="68">
        <v>205</v>
      </c>
      <c r="R51" s="68">
        <v>451</v>
      </c>
      <c r="S51" s="68">
        <v>204</v>
      </c>
      <c r="T51" s="111"/>
    </row>
    <row r="52" spans="1:20" s="2" customFormat="1" ht="13.5">
      <c r="A52" s="2">
        <v>43</v>
      </c>
      <c r="B52" s="36" t="s">
        <v>90</v>
      </c>
      <c r="C52" s="37" t="s">
        <v>211</v>
      </c>
      <c r="D52" s="67">
        <v>10094</v>
      </c>
      <c r="E52" s="92">
        <f t="shared" si="0"/>
        <v>9593</v>
      </c>
      <c r="F52" s="68">
        <v>1342</v>
      </c>
      <c r="G52" s="122">
        <f t="shared" si="1"/>
        <v>0.139893672469509</v>
      </c>
      <c r="H52" s="122">
        <f t="shared" si="2"/>
        <v>4.836860210570207</v>
      </c>
      <c r="I52" s="69">
        <v>6543</v>
      </c>
      <c r="J52" s="69">
        <v>1234</v>
      </c>
      <c r="K52" s="69">
        <v>1352</v>
      </c>
      <c r="L52" s="69">
        <v>377</v>
      </c>
      <c r="M52" s="69">
        <v>53</v>
      </c>
      <c r="N52" s="69">
        <v>21</v>
      </c>
      <c r="O52" s="69">
        <v>13</v>
      </c>
      <c r="P52" s="98">
        <f t="shared" si="3"/>
        <v>464</v>
      </c>
      <c r="Q52" s="68">
        <v>275</v>
      </c>
      <c r="R52" s="68">
        <v>599</v>
      </c>
      <c r="S52" s="68">
        <v>206</v>
      </c>
      <c r="T52" s="111"/>
    </row>
    <row r="53" spans="1:20" s="2" customFormat="1" ht="13.5">
      <c r="A53" s="2">
        <v>44</v>
      </c>
      <c r="B53" s="36" t="s">
        <v>91</v>
      </c>
      <c r="C53" s="37" t="s">
        <v>212</v>
      </c>
      <c r="D53" s="67">
        <v>6094</v>
      </c>
      <c r="E53" s="92">
        <f t="shared" si="0"/>
        <v>5305</v>
      </c>
      <c r="F53" s="68">
        <v>827</v>
      </c>
      <c r="G53" s="122">
        <f t="shared" si="1"/>
        <v>0.15589066918001884</v>
      </c>
      <c r="H53" s="122">
        <f t="shared" si="2"/>
        <v>4.938737040527804</v>
      </c>
      <c r="I53" s="69">
        <v>4369</v>
      </c>
      <c r="J53" s="69">
        <v>674</v>
      </c>
      <c r="K53" s="69">
        <v>0</v>
      </c>
      <c r="L53" s="69">
        <v>224</v>
      </c>
      <c r="M53" s="69">
        <v>27</v>
      </c>
      <c r="N53" s="69">
        <v>11</v>
      </c>
      <c r="O53" s="69">
        <v>0</v>
      </c>
      <c r="P53" s="98">
        <f t="shared" si="3"/>
        <v>262</v>
      </c>
      <c r="Q53" s="68">
        <v>112</v>
      </c>
      <c r="R53" s="68">
        <v>263</v>
      </c>
      <c r="S53" s="68">
        <v>41</v>
      </c>
      <c r="T53" s="111"/>
    </row>
    <row r="54" spans="1:20" s="2" customFormat="1" ht="13.5">
      <c r="A54" s="2">
        <v>45</v>
      </c>
      <c r="B54" s="36" t="s">
        <v>92</v>
      </c>
      <c r="C54" s="37" t="s">
        <v>213</v>
      </c>
      <c r="D54" s="67">
        <v>7752</v>
      </c>
      <c r="E54" s="92">
        <f t="shared" si="0"/>
        <v>6733</v>
      </c>
      <c r="F54" s="68">
        <v>857</v>
      </c>
      <c r="G54" s="122">
        <f t="shared" si="1"/>
        <v>0.1272835288875687</v>
      </c>
      <c r="H54" s="122">
        <f t="shared" si="2"/>
        <v>4.06950839150453</v>
      </c>
      <c r="I54" s="69">
        <v>5059</v>
      </c>
      <c r="J54" s="69">
        <v>912</v>
      </c>
      <c r="K54" s="69">
        <v>488</v>
      </c>
      <c r="L54" s="69">
        <v>237</v>
      </c>
      <c r="M54" s="69">
        <v>30</v>
      </c>
      <c r="N54" s="69">
        <v>7</v>
      </c>
      <c r="O54" s="69">
        <v>0</v>
      </c>
      <c r="P54" s="98">
        <f t="shared" si="3"/>
        <v>274</v>
      </c>
      <c r="Q54" s="68">
        <v>117</v>
      </c>
      <c r="R54" s="68">
        <v>239</v>
      </c>
      <c r="S54" s="68">
        <v>118</v>
      </c>
      <c r="T54" s="111"/>
    </row>
    <row r="55" spans="1:20" s="2" customFormat="1" ht="13.5">
      <c r="A55" s="2">
        <v>46</v>
      </c>
      <c r="B55" s="36" t="s">
        <v>93</v>
      </c>
      <c r="C55" s="37" t="s">
        <v>7</v>
      </c>
      <c r="D55" s="67">
        <v>10620</v>
      </c>
      <c r="E55" s="92">
        <f t="shared" si="0"/>
        <v>9868</v>
      </c>
      <c r="F55" s="68">
        <v>1947</v>
      </c>
      <c r="G55" s="122">
        <f t="shared" si="1"/>
        <v>0.1973044183218484</v>
      </c>
      <c r="H55" s="122">
        <f t="shared" si="2"/>
        <v>6.141062018646129</v>
      </c>
      <c r="I55" s="69">
        <v>7369</v>
      </c>
      <c r="J55" s="69">
        <v>1053</v>
      </c>
      <c r="K55" s="69">
        <v>840</v>
      </c>
      <c r="L55" s="69">
        <v>494</v>
      </c>
      <c r="M55" s="69">
        <v>79</v>
      </c>
      <c r="N55" s="69">
        <v>33</v>
      </c>
      <c r="O55" s="69">
        <v>0</v>
      </c>
      <c r="P55" s="98">
        <f t="shared" si="3"/>
        <v>606</v>
      </c>
      <c r="Q55" s="68">
        <v>81</v>
      </c>
      <c r="R55" s="68">
        <v>675</v>
      </c>
      <c r="S55" s="68">
        <v>94</v>
      </c>
      <c r="T55" s="111"/>
    </row>
    <row r="56" spans="1:20" s="2" customFormat="1" ht="13.5">
      <c r="A56" s="2">
        <v>47</v>
      </c>
      <c r="B56" s="42" t="s">
        <v>94</v>
      </c>
      <c r="C56" s="43" t="s">
        <v>214</v>
      </c>
      <c r="D56" s="72">
        <v>16773</v>
      </c>
      <c r="E56" s="93">
        <f t="shared" si="0"/>
        <v>14081</v>
      </c>
      <c r="F56" s="73">
        <v>2181</v>
      </c>
      <c r="G56" s="122">
        <f t="shared" si="1"/>
        <v>0.15488956750230806</v>
      </c>
      <c r="H56" s="122">
        <f t="shared" si="2"/>
        <v>5.319224486897237</v>
      </c>
      <c r="I56" s="74">
        <v>8047</v>
      </c>
      <c r="J56" s="74">
        <v>5150</v>
      </c>
      <c r="K56" s="74">
        <v>135</v>
      </c>
      <c r="L56" s="74">
        <v>625</v>
      </c>
      <c r="M56" s="74">
        <v>72</v>
      </c>
      <c r="N56" s="74">
        <v>40</v>
      </c>
      <c r="O56" s="74">
        <v>12</v>
      </c>
      <c r="P56" s="95">
        <f t="shared" si="3"/>
        <v>749</v>
      </c>
      <c r="Q56" s="73">
        <v>436</v>
      </c>
      <c r="R56" s="73">
        <v>559</v>
      </c>
      <c r="S56" s="73">
        <v>181</v>
      </c>
      <c r="T56" s="112"/>
    </row>
    <row r="57" spans="2:20" s="2" customFormat="1" ht="13.5">
      <c r="B57" s="54"/>
      <c r="C57" s="55" t="s">
        <v>8</v>
      </c>
      <c r="D57" s="116">
        <f>SUM(D10:D56)</f>
        <v>738997</v>
      </c>
      <c r="E57" s="93">
        <f>I57+J57+K57+P57</f>
        <v>679925</v>
      </c>
      <c r="F57" s="93">
        <f aca="true" t="shared" si="4" ref="F57:O57">SUM(F10:F56)</f>
        <v>75562</v>
      </c>
      <c r="G57" s="122">
        <f t="shared" si="1"/>
        <v>0.11113284553443395</v>
      </c>
      <c r="H57" s="122">
        <f t="shared" si="2"/>
        <v>3.559363165054969</v>
      </c>
      <c r="I57" s="96">
        <f t="shared" si="4"/>
        <v>415746</v>
      </c>
      <c r="J57" s="96">
        <f t="shared" si="4"/>
        <v>205671</v>
      </c>
      <c r="K57" s="96">
        <f t="shared" si="4"/>
        <v>34307</v>
      </c>
      <c r="L57" s="96">
        <f t="shared" si="4"/>
        <v>19956</v>
      </c>
      <c r="M57" s="96">
        <f t="shared" si="4"/>
        <v>2686</v>
      </c>
      <c r="N57" s="96">
        <f t="shared" si="4"/>
        <v>1267</v>
      </c>
      <c r="O57" s="96">
        <f t="shared" si="4"/>
        <v>292</v>
      </c>
      <c r="P57" s="95">
        <f>SUM(L57:O57)</f>
        <v>24201</v>
      </c>
      <c r="Q57" s="93">
        <f>SUM(Q10:Q56)</f>
        <v>27704</v>
      </c>
      <c r="R57" s="93">
        <f>SUM(R10:R56)</f>
        <v>51015</v>
      </c>
      <c r="S57" s="93">
        <f>SUM(S10:S56)</f>
        <v>25001</v>
      </c>
      <c r="T57" s="113"/>
    </row>
    <row r="58" spans="2:20" s="2" customFormat="1" ht="13.5">
      <c r="B58" s="54"/>
      <c r="C58" s="55" t="s">
        <v>215</v>
      </c>
      <c r="D58" s="95">
        <f>D57+D145</f>
        <v>1178988</v>
      </c>
      <c r="E58" s="93">
        <f>I58+J58+K58+P58</f>
        <v>1073136</v>
      </c>
      <c r="F58" s="93">
        <f aca="true" t="shared" si="5" ref="F58:O58">F57+F145</f>
        <v>113479</v>
      </c>
      <c r="G58" s="122">
        <f t="shared" si="1"/>
        <v>0.10574521775432005</v>
      </c>
      <c r="H58" s="122">
        <f t="shared" si="2"/>
        <v>3.4164355682783913</v>
      </c>
      <c r="I58" s="96">
        <f t="shared" si="5"/>
        <v>615284</v>
      </c>
      <c r="J58" s="96">
        <f t="shared" si="5"/>
        <v>375601</v>
      </c>
      <c r="K58" s="96">
        <f t="shared" si="5"/>
        <v>45588</v>
      </c>
      <c r="L58" s="96">
        <f t="shared" si="5"/>
        <v>30618</v>
      </c>
      <c r="M58" s="96">
        <f t="shared" si="5"/>
        <v>3951</v>
      </c>
      <c r="N58" s="96">
        <f t="shared" si="5"/>
        <v>1775</v>
      </c>
      <c r="O58" s="96">
        <f t="shared" si="5"/>
        <v>319</v>
      </c>
      <c r="P58" s="95">
        <f>SUM(L58:O58)</f>
        <v>36663</v>
      </c>
      <c r="Q58" s="93">
        <f>Q57+Q145</f>
        <v>51303</v>
      </c>
      <c r="R58" s="93">
        <f>R57+R145</f>
        <v>87806</v>
      </c>
      <c r="S58" s="93">
        <f>S57+S145</f>
        <v>45279</v>
      </c>
      <c r="T58" s="113"/>
    </row>
    <row r="59" spans="2:8" s="2" customFormat="1" ht="13.5">
      <c r="B59" s="56"/>
      <c r="C59" s="57"/>
      <c r="G59" s="118"/>
      <c r="H59" s="118"/>
    </row>
    <row r="60" spans="2:8" s="2" customFormat="1" ht="13.5">
      <c r="B60" s="58" t="s">
        <v>292</v>
      </c>
      <c r="C60" s="57"/>
      <c r="G60" s="118"/>
      <c r="H60" s="118"/>
    </row>
    <row r="61" spans="2:20" s="2" customFormat="1" ht="13.5">
      <c r="B61" s="101"/>
      <c r="C61" s="12"/>
      <c r="D61" s="102"/>
      <c r="E61" s="12"/>
      <c r="F61" s="12"/>
      <c r="G61" s="246" t="s">
        <v>307</v>
      </c>
      <c r="H61" s="246" t="s">
        <v>306</v>
      </c>
      <c r="I61" s="248" t="s">
        <v>26</v>
      </c>
      <c r="J61" s="249"/>
      <c r="K61" s="250"/>
      <c r="L61" s="248" t="s">
        <v>27</v>
      </c>
      <c r="M61" s="249"/>
      <c r="N61" s="249"/>
      <c r="O61" s="249"/>
      <c r="P61" s="250"/>
      <c r="Q61" s="12"/>
      <c r="R61" s="12"/>
      <c r="S61" s="12"/>
      <c r="T61" s="103"/>
    </row>
    <row r="62" spans="2:20" s="2" customFormat="1" ht="13.5">
      <c r="B62" s="104"/>
      <c r="C62" s="20"/>
      <c r="D62" s="105"/>
      <c r="E62" s="20"/>
      <c r="F62" s="20"/>
      <c r="G62" s="247"/>
      <c r="H62" s="247"/>
      <c r="I62" s="251"/>
      <c r="J62" s="252"/>
      <c r="K62" s="253"/>
      <c r="L62" s="254"/>
      <c r="M62" s="255"/>
      <c r="N62" s="255"/>
      <c r="O62" s="255"/>
      <c r="P62" s="256"/>
      <c r="Q62" s="20"/>
      <c r="R62" s="20"/>
      <c r="S62" s="20"/>
      <c r="T62" s="106"/>
    </row>
    <row r="63" spans="2:20" s="2" customFormat="1" ht="26.25" customHeight="1">
      <c r="B63" s="104"/>
      <c r="C63" s="20"/>
      <c r="D63" s="107" t="s">
        <v>28</v>
      </c>
      <c r="E63" s="25" t="s">
        <v>29</v>
      </c>
      <c r="F63" s="25" t="s">
        <v>286</v>
      </c>
      <c r="G63" s="247"/>
      <c r="H63" s="247"/>
      <c r="I63" s="16" t="s">
        <v>33</v>
      </c>
      <c r="J63" s="16" t="s">
        <v>32</v>
      </c>
      <c r="K63" s="16" t="s">
        <v>287</v>
      </c>
      <c r="L63" s="16" t="s">
        <v>1</v>
      </c>
      <c r="M63" s="16" t="s">
        <v>2</v>
      </c>
      <c r="N63" s="16" t="s">
        <v>3</v>
      </c>
      <c r="O63" s="108" t="s">
        <v>288</v>
      </c>
      <c r="P63" s="109" t="s">
        <v>4</v>
      </c>
      <c r="Q63" s="25" t="s">
        <v>37</v>
      </c>
      <c r="R63" s="25" t="s">
        <v>0</v>
      </c>
      <c r="S63" s="25" t="s">
        <v>38</v>
      </c>
      <c r="T63" s="26" t="s">
        <v>39</v>
      </c>
    </row>
    <row r="64" spans="2:20" s="2" customFormat="1" ht="13.5">
      <c r="B64" s="78"/>
      <c r="C64" s="22"/>
      <c r="D64" s="28" t="s">
        <v>30</v>
      </c>
      <c r="E64" s="28" t="s">
        <v>30</v>
      </c>
      <c r="F64" s="28" t="s">
        <v>31</v>
      </c>
      <c r="G64" s="121" t="s">
        <v>308</v>
      </c>
      <c r="H64" s="121" t="s">
        <v>310</v>
      </c>
      <c r="I64" s="29" t="s">
        <v>30</v>
      </c>
      <c r="J64" s="29" t="s">
        <v>30</v>
      </c>
      <c r="K64" s="29" t="s">
        <v>30</v>
      </c>
      <c r="L64" s="29" t="s">
        <v>30</v>
      </c>
      <c r="M64" s="29" t="s">
        <v>30</v>
      </c>
      <c r="N64" s="29" t="s">
        <v>30</v>
      </c>
      <c r="O64" s="29" t="s">
        <v>30</v>
      </c>
      <c r="P64" s="29" t="s">
        <v>30</v>
      </c>
      <c r="Q64" s="28" t="s">
        <v>30</v>
      </c>
      <c r="R64" s="28" t="s">
        <v>30</v>
      </c>
      <c r="S64" s="28" t="s">
        <v>30</v>
      </c>
      <c r="T64" s="20"/>
    </row>
    <row r="65" spans="1:20" s="2" customFormat="1" ht="13.5">
      <c r="A65" s="2">
        <v>1</v>
      </c>
      <c r="B65" s="60" t="s">
        <v>293</v>
      </c>
      <c r="C65" s="61" t="s">
        <v>216</v>
      </c>
      <c r="D65" s="62">
        <v>15507</v>
      </c>
      <c r="E65" s="91">
        <f>I65+J65+K65+P65</f>
        <v>14143</v>
      </c>
      <c r="F65" s="63">
        <v>1690</v>
      </c>
      <c r="G65" s="122">
        <f>F65/E65</f>
        <v>0.11949374248744962</v>
      </c>
      <c r="H65" s="122">
        <f>P65/E65*100</f>
        <v>3.7686488015272572</v>
      </c>
      <c r="I65" s="64">
        <v>10032</v>
      </c>
      <c r="J65" s="64">
        <v>3578</v>
      </c>
      <c r="K65" s="64">
        <v>0</v>
      </c>
      <c r="L65" s="64">
        <v>485</v>
      </c>
      <c r="M65" s="64">
        <v>47</v>
      </c>
      <c r="N65" s="64">
        <v>1</v>
      </c>
      <c r="O65" s="64">
        <v>0</v>
      </c>
      <c r="P65" s="97">
        <f>SUM(L65:O65)</f>
        <v>533</v>
      </c>
      <c r="Q65" s="63">
        <v>180</v>
      </c>
      <c r="R65" s="63">
        <v>0</v>
      </c>
      <c r="S65" s="63">
        <v>0</v>
      </c>
      <c r="T65" s="51"/>
    </row>
    <row r="66" spans="1:20" s="2" customFormat="1" ht="13.5">
      <c r="A66" s="2">
        <v>4</v>
      </c>
      <c r="B66" s="65" t="s">
        <v>95</v>
      </c>
      <c r="C66" s="66" t="s">
        <v>217</v>
      </c>
      <c r="D66" s="67">
        <v>9919</v>
      </c>
      <c r="E66" s="92">
        <f aca="true" t="shared" si="6" ref="E66:E74">I66+J66+K66+P66</f>
        <v>9324</v>
      </c>
      <c r="F66" s="68">
        <v>936</v>
      </c>
      <c r="G66" s="122">
        <f aca="true" t="shared" si="7" ref="G66:G129">F66/E66</f>
        <v>0.10038610038610038</v>
      </c>
      <c r="H66" s="122">
        <f aca="true" t="shared" si="8" ref="H66:H129">P66/E66*100</f>
        <v>3.3998283998284</v>
      </c>
      <c r="I66" s="69">
        <v>3528</v>
      </c>
      <c r="J66" s="69">
        <v>5479</v>
      </c>
      <c r="K66" s="69">
        <v>0</v>
      </c>
      <c r="L66" s="69">
        <v>287</v>
      </c>
      <c r="M66" s="69">
        <v>26</v>
      </c>
      <c r="N66" s="69">
        <v>4</v>
      </c>
      <c r="O66" s="69">
        <v>0</v>
      </c>
      <c r="P66" s="98">
        <f aca="true" t="shared" si="9" ref="P66:P74">SUM(L66:O66)</f>
        <v>317</v>
      </c>
      <c r="Q66" s="68">
        <v>305</v>
      </c>
      <c r="R66" s="68">
        <v>710</v>
      </c>
      <c r="S66" s="68">
        <v>756</v>
      </c>
      <c r="T66" s="41"/>
    </row>
    <row r="67" spans="1:20" s="2" customFormat="1" ht="13.5">
      <c r="A67" s="2">
        <v>11</v>
      </c>
      <c r="B67" s="65" t="s">
        <v>96</v>
      </c>
      <c r="C67" s="66" t="s">
        <v>25</v>
      </c>
      <c r="D67" s="67">
        <v>10820</v>
      </c>
      <c r="E67" s="92">
        <f t="shared" si="6"/>
        <v>8327</v>
      </c>
      <c r="F67" s="68">
        <v>1294</v>
      </c>
      <c r="G67" s="122">
        <f t="shared" si="7"/>
        <v>0.15539810255794403</v>
      </c>
      <c r="H67" s="122">
        <f t="shared" si="8"/>
        <v>4.299267443256875</v>
      </c>
      <c r="I67" s="69">
        <v>1402</v>
      </c>
      <c r="J67" s="69">
        <v>6567</v>
      </c>
      <c r="K67" s="69">
        <v>0</v>
      </c>
      <c r="L67" s="69">
        <v>292</v>
      </c>
      <c r="M67" s="69">
        <v>53</v>
      </c>
      <c r="N67" s="69">
        <v>13</v>
      </c>
      <c r="O67" s="69">
        <v>0</v>
      </c>
      <c r="P67" s="98">
        <f t="shared" si="9"/>
        <v>358</v>
      </c>
      <c r="Q67" s="68">
        <v>694</v>
      </c>
      <c r="R67" s="68">
        <v>1108</v>
      </c>
      <c r="S67" s="68">
        <v>386</v>
      </c>
      <c r="T67" s="41"/>
    </row>
    <row r="68" spans="1:20" s="2" customFormat="1" ht="13.5">
      <c r="A68" s="2">
        <v>12</v>
      </c>
      <c r="B68" s="65" t="s">
        <v>97</v>
      </c>
      <c r="C68" s="66" t="s">
        <v>218</v>
      </c>
      <c r="D68" s="67">
        <v>9218</v>
      </c>
      <c r="E68" s="92">
        <f t="shared" si="6"/>
        <v>8417</v>
      </c>
      <c r="F68" s="68">
        <v>972</v>
      </c>
      <c r="G68" s="122">
        <f t="shared" si="7"/>
        <v>0.11548057502673162</v>
      </c>
      <c r="H68" s="122">
        <f t="shared" si="8"/>
        <v>3.991921112035167</v>
      </c>
      <c r="I68" s="69">
        <v>3105</v>
      </c>
      <c r="J68" s="69">
        <v>4976</v>
      </c>
      <c r="K68" s="69">
        <v>0</v>
      </c>
      <c r="L68" s="69">
        <v>279</v>
      </c>
      <c r="M68" s="69">
        <v>30</v>
      </c>
      <c r="N68" s="69">
        <v>27</v>
      </c>
      <c r="O68" s="69">
        <v>0</v>
      </c>
      <c r="P68" s="98">
        <f t="shared" si="9"/>
        <v>336</v>
      </c>
      <c r="Q68" s="68">
        <v>56</v>
      </c>
      <c r="R68" s="68">
        <v>365</v>
      </c>
      <c r="S68" s="68">
        <v>526</v>
      </c>
      <c r="T68" s="41"/>
    </row>
    <row r="69" spans="1:20" s="2" customFormat="1" ht="13.5">
      <c r="A69" s="2">
        <v>14</v>
      </c>
      <c r="B69" s="65" t="s">
        <v>98</v>
      </c>
      <c r="C69" s="66" t="s">
        <v>219</v>
      </c>
      <c r="D69" s="67">
        <v>33300</v>
      </c>
      <c r="E69" s="92">
        <f t="shared" si="6"/>
        <v>31926</v>
      </c>
      <c r="F69" s="68">
        <v>2894</v>
      </c>
      <c r="G69" s="122">
        <f t="shared" si="7"/>
        <v>0.09064712146839567</v>
      </c>
      <c r="H69" s="122">
        <f t="shared" si="8"/>
        <v>2.9004573075236486</v>
      </c>
      <c r="I69" s="69">
        <v>26682</v>
      </c>
      <c r="J69" s="69">
        <v>4318</v>
      </c>
      <c r="K69" s="69">
        <v>0</v>
      </c>
      <c r="L69" s="69">
        <v>805</v>
      </c>
      <c r="M69" s="69">
        <v>74</v>
      </c>
      <c r="N69" s="69">
        <v>47</v>
      </c>
      <c r="O69" s="69">
        <v>0</v>
      </c>
      <c r="P69" s="98">
        <f t="shared" si="9"/>
        <v>926</v>
      </c>
      <c r="Q69" s="68">
        <v>3551</v>
      </c>
      <c r="R69" s="68">
        <v>3549</v>
      </c>
      <c r="S69" s="68">
        <v>1921</v>
      </c>
      <c r="T69" s="41"/>
    </row>
    <row r="70" spans="1:20" s="2" customFormat="1" ht="13.5">
      <c r="A70" s="2">
        <v>14</v>
      </c>
      <c r="B70" s="65" t="s">
        <v>99</v>
      </c>
      <c r="C70" s="66" t="s">
        <v>220</v>
      </c>
      <c r="D70" s="67">
        <v>13390</v>
      </c>
      <c r="E70" s="92">
        <f t="shared" si="6"/>
        <v>11836</v>
      </c>
      <c r="F70" s="68">
        <v>1303</v>
      </c>
      <c r="G70" s="122">
        <f t="shared" si="7"/>
        <v>0.11008786752281176</v>
      </c>
      <c r="H70" s="122">
        <f t="shared" si="8"/>
        <v>3.4809057113889827</v>
      </c>
      <c r="I70" s="69">
        <v>10640</v>
      </c>
      <c r="J70" s="69">
        <v>784</v>
      </c>
      <c r="K70" s="69">
        <v>0</v>
      </c>
      <c r="L70" s="69">
        <v>365</v>
      </c>
      <c r="M70" s="69">
        <v>36</v>
      </c>
      <c r="N70" s="69">
        <v>11</v>
      </c>
      <c r="O70" s="69">
        <v>0</v>
      </c>
      <c r="P70" s="98">
        <f t="shared" si="9"/>
        <v>412</v>
      </c>
      <c r="Q70" s="68">
        <v>1052</v>
      </c>
      <c r="R70" s="68">
        <v>2276</v>
      </c>
      <c r="S70" s="68">
        <v>738</v>
      </c>
      <c r="T70" s="41"/>
    </row>
    <row r="71" spans="1:20" s="2" customFormat="1" ht="13.5">
      <c r="A71" s="2">
        <v>23</v>
      </c>
      <c r="B71" s="65" t="s">
        <v>100</v>
      </c>
      <c r="C71" s="66" t="s">
        <v>9</v>
      </c>
      <c r="D71" s="67">
        <v>19912</v>
      </c>
      <c r="E71" s="92">
        <f t="shared" si="6"/>
        <v>19084</v>
      </c>
      <c r="F71" s="68">
        <v>1116</v>
      </c>
      <c r="G71" s="122">
        <f t="shared" si="7"/>
        <v>0.058478306434709706</v>
      </c>
      <c r="H71" s="122">
        <f t="shared" si="8"/>
        <v>1.9964368057011108</v>
      </c>
      <c r="I71" s="69">
        <v>14825</v>
      </c>
      <c r="J71" s="69">
        <v>3878</v>
      </c>
      <c r="K71" s="69">
        <v>0</v>
      </c>
      <c r="L71" s="69">
        <v>321</v>
      </c>
      <c r="M71" s="69">
        <v>42</v>
      </c>
      <c r="N71" s="69">
        <v>18</v>
      </c>
      <c r="O71" s="69">
        <v>0</v>
      </c>
      <c r="P71" s="98">
        <f t="shared" si="9"/>
        <v>381</v>
      </c>
      <c r="Q71" s="68">
        <v>156</v>
      </c>
      <c r="R71" s="68">
        <v>2747</v>
      </c>
      <c r="S71" s="68">
        <v>2659</v>
      </c>
      <c r="T71" s="41"/>
    </row>
    <row r="72" spans="1:20" s="2" customFormat="1" ht="13.5">
      <c r="A72" s="2">
        <v>26</v>
      </c>
      <c r="B72" s="65" t="s">
        <v>101</v>
      </c>
      <c r="C72" s="66" t="s">
        <v>221</v>
      </c>
      <c r="D72" s="67">
        <v>12391</v>
      </c>
      <c r="E72" s="92">
        <f t="shared" si="6"/>
        <v>11502</v>
      </c>
      <c r="F72" s="68">
        <v>637</v>
      </c>
      <c r="G72" s="122">
        <f t="shared" si="7"/>
        <v>0.055381672752564774</v>
      </c>
      <c r="H72" s="122">
        <f t="shared" si="8"/>
        <v>1.782298730655538</v>
      </c>
      <c r="I72" s="69">
        <v>2583</v>
      </c>
      <c r="J72" s="69">
        <v>8714</v>
      </c>
      <c r="K72" s="69">
        <v>0</v>
      </c>
      <c r="L72" s="69">
        <v>180</v>
      </c>
      <c r="M72" s="69">
        <v>16</v>
      </c>
      <c r="N72" s="69">
        <v>9</v>
      </c>
      <c r="O72" s="69">
        <v>0</v>
      </c>
      <c r="P72" s="98">
        <f t="shared" si="9"/>
        <v>205</v>
      </c>
      <c r="Q72" s="68">
        <v>561</v>
      </c>
      <c r="R72" s="68">
        <v>634</v>
      </c>
      <c r="S72" s="68">
        <v>633</v>
      </c>
      <c r="T72" s="41"/>
    </row>
    <row r="73" spans="1:20" s="2" customFormat="1" ht="13.5">
      <c r="A73" s="2">
        <v>27</v>
      </c>
      <c r="B73" s="65" t="s">
        <v>102</v>
      </c>
      <c r="C73" s="66" t="s">
        <v>222</v>
      </c>
      <c r="D73" s="67">
        <v>23862</v>
      </c>
      <c r="E73" s="92">
        <f t="shared" si="6"/>
        <v>20564</v>
      </c>
      <c r="F73" s="68">
        <v>1600</v>
      </c>
      <c r="G73" s="122">
        <f t="shared" si="7"/>
        <v>0.07780587434351294</v>
      </c>
      <c r="H73" s="122">
        <f t="shared" si="8"/>
        <v>2.8156000778058745</v>
      </c>
      <c r="I73" s="69">
        <v>5939</v>
      </c>
      <c r="J73" s="69">
        <v>14046</v>
      </c>
      <c r="K73" s="69">
        <v>0</v>
      </c>
      <c r="L73" s="69">
        <v>491</v>
      </c>
      <c r="M73" s="69">
        <v>65</v>
      </c>
      <c r="N73" s="69">
        <v>23</v>
      </c>
      <c r="O73" s="69">
        <v>0</v>
      </c>
      <c r="P73" s="98">
        <f t="shared" si="9"/>
        <v>579</v>
      </c>
      <c r="Q73" s="68">
        <v>1848</v>
      </c>
      <c r="R73" s="68">
        <v>2134</v>
      </c>
      <c r="S73" s="68">
        <v>864</v>
      </c>
      <c r="T73" s="41"/>
    </row>
    <row r="74" spans="1:20" s="2" customFormat="1" ht="13.5">
      <c r="A74" s="2">
        <v>28</v>
      </c>
      <c r="B74" s="65" t="s">
        <v>103</v>
      </c>
      <c r="C74" s="66" t="s">
        <v>223</v>
      </c>
      <c r="D74" s="67">
        <v>13227</v>
      </c>
      <c r="E74" s="92">
        <f t="shared" si="6"/>
        <v>12790</v>
      </c>
      <c r="F74" s="68">
        <v>836</v>
      </c>
      <c r="G74" s="122">
        <f t="shared" si="7"/>
        <v>0.0653635652853792</v>
      </c>
      <c r="H74" s="122">
        <f t="shared" si="8"/>
        <v>2.2673964034401877</v>
      </c>
      <c r="I74" s="69">
        <v>3557</v>
      </c>
      <c r="J74" s="69">
        <v>8943</v>
      </c>
      <c r="K74" s="69">
        <v>0</v>
      </c>
      <c r="L74" s="69">
        <v>243</v>
      </c>
      <c r="M74" s="69">
        <v>34</v>
      </c>
      <c r="N74" s="69">
        <v>13</v>
      </c>
      <c r="O74" s="69">
        <v>0</v>
      </c>
      <c r="P74" s="98">
        <f t="shared" si="9"/>
        <v>290</v>
      </c>
      <c r="Q74" s="68">
        <v>707</v>
      </c>
      <c r="R74" s="68">
        <v>1497</v>
      </c>
      <c r="S74" s="68">
        <v>573</v>
      </c>
      <c r="T74" s="41"/>
    </row>
    <row r="75" spans="1:20" s="2" customFormat="1" ht="13.5">
      <c r="A75" s="2">
        <v>34</v>
      </c>
      <c r="B75" s="65" t="s">
        <v>104</v>
      </c>
      <c r="C75" s="66" t="s">
        <v>224</v>
      </c>
      <c r="D75" s="67">
        <v>11716</v>
      </c>
      <c r="E75" s="92">
        <f>I75+J75+K75+P75</f>
        <v>10588</v>
      </c>
      <c r="F75" s="68">
        <v>659</v>
      </c>
      <c r="G75" s="122">
        <f t="shared" si="7"/>
        <v>0.06224027200604458</v>
      </c>
      <c r="H75" s="122">
        <f t="shared" si="8"/>
        <v>2.172270494899887</v>
      </c>
      <c r="I75" s="69">
        <v>6530</v>
      </c>
      <c r="J75" s="69">
        <v>3828</v>
      </c>
      <c r="K75" s="69">
        <v>0</v>
      </c>
      <c r="L75" s="69">
        <v>210</v>
      </c>
      <c r="M75" s="69">
        <v>14</v>
      </c>
      <c r="N75" s="69">
        <v>6</v>
      </c>
      <c r="O75" s="69">
        <v>0</v>
      </c>
      <c r="P75" s="98">
        <f>SUM(L75:O75)</f>
        <v>230</v>
      </c>
      <c r="Q75" s="68">
        <v>157</v>
      </c>
      <c r="R75" s="68">
        <v>889</v>
      </c>
      <c r="S75" s="68">
        <v>83</v>
      </c>
      <c r="T75" s="41"/>
    </row>
    <row r="76" spans="1:20" s="2" customFormat="1" ht="13.5">
      <c r="A76" s="2">
        <v>40</v>
      </c>
      <c r="B76" s="65" t="s">
        <v>105</v>
      </c>
      <c r="C76" s="66" t="s">
        <v>10</v>
      </c>
      <c r="D76" s="67">
        <v>8986</v>
      </c>
      <c r="E76" s="92">
        <f aca="true" t="shared" si="10" ref="E76:E84">I76+J76+K76+P76</f>
        <v>5117</v>
      </c>
      <c r="F76" s="68">
        <v>1101</v>
      </c>
      <c r="G76" s="122">
        <f t="shared" si="7"/>
        <v>0.21516513582177058</v>
      </c>
      <c r="H76" s="122">
        <f t="shared" si="8"/>
        <v>6.8204025796365055</v>
      </c>
      <c r="I76" s="69">
        <v>4018</v>
      </c>
      <c r="J76" s="69">
        <v>750</v>
      </c>
      <c r="K76" s="69">
        <v>0</v>
      </c>
      <c r="L76" s="69">
        <v>286</v>
      </c>
      <c r="M76" s="69">
        <v>46</v>
      </c>
      <c r="N76" s="69">
        <v>17</v>
      </c>
      <c r="O76" s="69">
        <v>0</v>
      </c>
      <c r="P76" s="98">
        <f aca="true" t="shared" si="11" ref="P76:P84">SUM(L76:O76)</f>
        <v>349</v>
      </c>
      <c r="Q76" s="68">
        <v>288</v>
      </c>
      <c r="R76" s="68">
        <v>97</v>
      </c>
      <c r="S76" s="68">
        <v>0</v>
      </c>
      <c r="T76" s="41"/>
    </row>
    <row r="77" spans="1:20" s="2" customFormat="1" ht="13.5">
      <c r="A77" s="2">
        <v>40</v>
      </c>
      <c r="B77" s="70" t="s">
        <v>106</v>
      </c>
      <c r="C77" s="71" t="s">
        <v>225</v>
      </c>
      <c r="D77" s="72">
        <v>13184</v>
      </c>
      <c r="E77" s="93">
        <f t="shared" si="10"/>
        <v>12301</v>
      </c>
      <c r="F77" s="73">
        <v>1448</v>
      </c>
      <c r="G77" s="122">
        <f t="shared" si="7"/>
        <v>0.11771400699130152</v>
      </c>
      <c r="H77" s="122">
        <f t="shared" si="8"/>
        <v>3.609462645313389</v>
      </c>
      <c r="I77" s="74">
        <v>9687</v>
      </c>
      <c r="J77" s="74">
        <v>2170</v>
      </c>
      <c r="K77" s="74">
        <v>0</v>
      </c>
      <c r="L77" s="74">
        <v>394</v>
      </c>
      <c r="M77" s="74">
        <v>39</v>
      </c>
      <c r="N77" s="74">
        <v>10</v>
      </c>
      <c r="O77" s="74">
        <v>1</v>
      </c>
      <c r="P77" s="95">
        <f t="shared" si="11"/>
        <v>444</v>
      </c>
      <c r="Q77" s="73">
        <v>514</v>
      </c>
      <c r="R77" s="73">
        <v>789</v>
      </c>
      <c r="S77" s="73">
        <v>506</v>
      </c>
      <c r="T77" s="47"/>
    </row>
    <row r="78" spans="1:20" s="2" customFormat="1" ht="13.5">
      <c r="A78" s="2">
        <v>1</v>
      </c>
      <c r="B78" s="60" t="s">
        <v>107</v>
      </c>
      <c r="C78" s="61" t="s">
        <v>226</v>
      </c>
      <c r="D78" s="62">
        <v>2992</v>
      </c>
      <c r="E78" s="91">
        <f t="shared" si="10"/>
        <v>2761</v>
      </c>
      <c r="F78" s="63">
        <v>435</v>
      </c>
      <c r="G78" s="122">
        <f t="shared" si="7"/>
        <v>0.15755161173487867</v>
      </c>
      <c r="H78" s="122">
        <f t="shared" si="8"/>
        <v>4.636001448750453</v>
      </c>
      <c r="I78" s="64">
        <v>2442</v>
      </c>
      <c r="J78" s="64">
        <v>190</v>
      </c>
      <c r="K78" s="64">
        <v>1</v>
      </c>
      <c r="L78" s="64">
        <v>106</v>
      </c>
      <c r="M78" s="64">
        <v>18</v>
      </c>
      <c r="N78" s="64">
        <v>4</v>
      </c>
      <c r="O78" s="64">
        <v>0</v>
      </c>
      <c r="P78" s="97">
        <f t="shared" si="11"/>
        <v>128</v>
      </c>
      <c r="Q78" s="63">
        <v>47</v>
      </c>
      <c r="R78" s="63">
        <v>92</v>
      </c>
      <c r="S78" s="63">
        <v>1</v>
      </c>
      <c r="T78" s="51"/>
    </row>
    <row r="79" spans="1:20" s="2" customFormat="1" ht="13.5">
      <c r="A79" s="2">
        <v>5</v>
      </c>
      <c r="B79" s="65" t="s">
        <v>108</v>
      </c>
      <c r="C79" s="66" t="s">
        <v>227</v>
      </c>
      <c r="D79" s="67">
        <v>2642</v>
      </c>
      <c r="E79" s="92">
        <f t="shared" si="10"/>
        <v>2512</v>
      </c>
      <c r="F79" s="68">
        <v>374</v>
      </c>
      <c r="G79" s="122">
        <f t="shared" si="7"/>
        <v>0.14888535031847133</v>
      </c>
      <c r="H79" s="122">
        <f t="shared" si="8"/>
        <v>5.214968152866242</v>
      </c>
      <c r="I79" s="69">
        <v>1911</v>
      </c>
      <c r="J79" s="69">
        <v>470</v>
      </c>
      <c r="K79" s="69">
        <v>0</v>
      </c>
      <c r="L79" s="69">
        <v>119</v>
      </c>
      <c r="M79" s="69">
        <v>6</v>
      </c>
      <c r="N79" s="69">
        <v>6</v>
      </c>
      <c r="O79" s="69">
        <v>0</v>
      </c>
      <c r="P79" s="98">
        <f t="shared" si="11"/>
        <v>131</v>
      </c>
      <c r="Q79" s="68">
        <v>94</v>
      </c>
      <c r="R79" s="68">
        <v>219</v>
      </c>
      <c r="S79" s="68">
        <v>106</v>
      </c>
      <c r="T79" s="41"/>
    </row>
    <row r="80" spans="1:20" s="2" customFormat="1" ht="13.5">
      <c r="A80" s="2">
        <v>7</v>
      </c>
      <c r="B80" s="65" t="s">
        <v>109</v>
      </c>
      <c r="C80" s="66" t="s">
        <v>228</v>
      </c>
      <c r="D80" s="67">
        <v>3552</v>
      </c>
      <c r="E80" s="92">
        <f t="shared" si="10"/>
        <v>3367</v>
      </c>
      <c r="F80" s="68">
        <v>514</v>
      </c>
      <c r="G80" s="122">
        <f t="shared" si="7"/>
        <v>0.15265815265815266</v>
      </c>
      <c r="H80" s="122">
        <f t="shared" si="8"/>
        <v>5.167805167805168</v>
      </c>
      <c r="I80" s="69">
        <v>651</v>
      </c>
      <c r="J80" s="69">
        <v>2542</v>
      </c>
      <c r="K80" s="69">
        <v>0</v>
      </c>
      <c r="L80" s="69">
        <v>143</v>
      </c>
      <c r="M80" s="69">
        <v>21</v>
      </c>
      <c r="N80" s="69">
        <v>10</v>
      </c>
      <c r="O80" s="69">
        <v>0</v>
      </c>
      <c r="P80" s="98">
        <f t="shared" si="11"/>
        <v>174</v>
      </c>
      <c r="Q80" s="68">
        <v>729</v>
      </c>
      <c r="R80" s="68">
        <v>689</v>
      </c>
      <c r="S80" s="68">
        <v>180</v>
      </c>
      <c r="T80" s="41"/>
    </row>
    <row r="81" spans="1:20" s="2" customFormat="1" ht="13.5">
      <c r="A81" s="2">
        <v>7</v>
      </c>
      <c r="B81" s="65" t="s">
        <v>110</v>
      </c>
      <c r="C81" s="66" t="s">
        <v>11</v>
      </c>
      <c r="D81" s="67">
        <v>3354</v>
      </c>
      <c r="E81" s="92">
        <f t="shared" si="10"/>
        <v>3101</v>
      </c>
      <c r="F81" s="68">
        <v>274</v>
      </c>
      <c r="G81" s="122">
        <f t="shared" si="7"/>
        <v>0.08835859400193485</v>
      </c>
      <c r="H81" s="122">
        <f t="shared" si="8"/>
        <v>2.8055465978716545</v>
      </c>
      <c r="I81" s="69">
        <v>2347</v>
      </c>
      <c r="J81" s="69">
        <v>667</v>
      </c>
      <c r="K81" s="69">
        <v>0</v>
      </c>
      <c r="L81" s="69">
        <v>77</v>
      </c>
      <c r="M81" s="69">
        <v>8</v>
      </c>
      <c r="N81" s="69">
        <v>2</v>
      </c>
      <c r="O81" s="69">
        <v>0</v>
      </c>
      <c r="P81" s="98">
        <f t="shared" si="11"/>
        <v>87</v>
      </c>
      <c r="Q81" s="68">
        <v>88</v>
      </c>
      <c r="R81" s="68">
        <v>208</v>
      </c>
      <c r="S81" s="68">
        <v>24</v>
      </c>
      <c r="T81" s="41"/>
    </row>
    <row r="82" spans="1:20" s="2" customFormat="1" ht="13.5">
      <c r="A82" s="2">
        <v>9</v>
      </c>
      <c r="B82" s="65" t="s">
        <v>111</v>
      </c>
      <c r="C82" s="66" t="s">
        <v>12</v>
      </c>
      <c r="D82" s="67">
        <v>4637</v>
      </c>
      <c r="E82" s="92">
        <f t="shared" si="10"/>
        <v>4445</v>
      </c>
      <c r="F82" s="68">
        <v>412</v>
      </c>
      <c r="G82" s="122">
        <f>F82/E82</f>
        <v>0.09268841394825647</v>
      </c>
      <c r="H82" s="122">
        <f t="shared" si="8"/>
        <v>2.767154105736783</v>
      </c>
      <c r="I82" s="69">
        <v>3292</v>
      </c>
      <c r="J82" s="69">
        <v>1026</v>
      </c>
      <c r="K82" s="69">
        <v>4</v>
      </c>
      <c r="L82" s="69">
        <v>103</v>
      </c>
      <c r="M82" s="69">
        <v>13</v>
      </c>
      <c r="N82" s="69">
        <v>7</v>
      </c>
      <c r="O82" s="69">
        <v>0</v>
      </c>
      <c r="P82" s="98">
        <f t="shared" si="11"/>
        <v>123</v>
      </c>
      <c r="Q82" s="68">
        <v>301</v>
      </c>
      <c r="R82" s="68">
        <v>253</v>
      </c>
      <c r="S82" s="68">
        <v>319</v>
      </c>
      <c r="T82" s="41"/>
    </row>
    <row r="83" spans="1:20" s="2" customFormat="1" ht="13.5">
      <c r="A83" s="2">
        <v>11</v>
      </c>
      <c r="B83" s="65" t="s">
        <v>112</v>
      </c>
      <c r="C83" s="66" t="s">
        <v>229</v>
      </c>
      <c r="D83" s="67">
        <v>3038</v>
      </c>
      <c r="E83" s="92">
        <f t="shared" si="10"/>
        <v>2828</v>
      </c>
      <c r="F83" s="68">
        <v>89</v>
      </c>
      <c r="G83" s="122">
        <f t="shared" si="7"/>
        <v>0.03147100424328147</v>
      </c>
      <c r="H83" s="122">
        <f t="shared" si="8"/>
        <v>1.2022630834512023</v>
      </c>
      <c r="I83" s="69">
        <v>398</v>
      </c>
      <c r="J83" s="69">
        <v>2396</v>
      </c>
      <c r="K83" s="69">
        <v>0</v>
      </c>
      <c r="L83" s="69">
        <v>29</v>
      </c>
      <c r="M83" s="69">
        <v>4</v>
      </c>
      <c r="N83" s="69">
        <v>1</v>
      </c>
      <c r="O83" s="69">
        <v>0</v>
      </c>
      <c r="P83" s="98">
        <f t="shared" si="11"/>
        <v>34</v>
      </c>
      <c r="Q83" s="68">
        <v>216</v>
      </c>
      <c r="R83" s="68">
        <v>111</v>
      </c>
      <c r="S83" s="68">
        <v>85</v>
      </c>
      <c r="T83" s="41"/>
    </row>
    <row r="84" spans="1:20" s="2" customFormat="1" ht="13.5">
      <c r="A84" s="2">
        <v>12</v>
      </c>
      <c r="B84" s="65" t="s">
        <v>113</v>
      </c>
      <c r="C84" s="66" t="s">
        <v>230</v>
      </c>
      <c r="D84" s="67">
        <v>5675</v>
      </c>
      <c r="E84" s="92">
        <f t="shared" si="10"/>
        <v>5121</v>
      </c>
      <c r="F84" s="68">
        <v>331</v>
      </c>
      <c r="G84" s="122">
        <f t="shared" si="7"/>
        <v>0.06463581331771139</v>
      </c>
      <c r="H84" s="122">
        <f t="shared" si="8"/>
        <v>1.9332161687170473</v>
      </c>
      <c r="I84" s="69">
        <v>3252</v>
      </c>
      <c r="J84" s="69">
        <v>1770</v>
      </c>
      <c r="K84" s="69">
        <v>0</v>
      </c>
      <c r="L84" s="69">
        <v>77</v>
      </c>
      <c r="M84" s="69">
        <v>17</v>
      </c>
      <c r="N84" s="69">
        <v>5</v>
      </c>
      <c r="O84" s="69">
        <v>0</v>
      </c>
      <c r="P84" s="98">
        <f t="shared" si="11"/>
        <v>99</v>
      </c>
      <c r="Q84" s="68">
        <v>287</v>
      </c>
      <c r="R84" s="68">
        <v>269</v>
      </c>
      <c r="S84" s="68">
        <v>176</v>
      </c>
      <c r="T84" s="41"/>
    </row>
    <row r="85" spans="1:20" s="2" customFormat="1" ht="13.5">
      <c r="A85" s="2">
        <v>14</v>
      </c>
      <c r="B85" s="65" t="s">
        <v>114</v>
      </c>
      <c r="C85" s="66" t="s">
        <v>23</v>
      </c>
      <c r="D85" s="67">
        <v>3798</v>
      </c>
      <c r="E85" s="92">
        <f>I85+J85+K85+P85</f>
        <v>3653</v>
      </c>
      <c r="F85" s="68">
        <v>525</v>
      </c>
      <c r="G85" s="122">
        <f t="shared" si="7"/>
        <v>0.14371749247194088</v>
      </c>
      <c r="H85" s="122">
        <f t="shared" si="8"/>
        <v>4.2430878729811115</v>
      </c>
      <c r="I85" s="69">
        <v>504</v>
      </c>
      <c r="J85" s="69">
        <v>2994</v>
      </c>
      <c r="K85" s="69">
        <v>0</v>
      </c>
      <c r="L85" s="69">
        <v>129</v>
      </c>
      <c r="M85" s="69">
        <v>16</v>
      </c>
      <c r="N85" s="69">
        <v>10</v>
      </c>
      <c r="O85" s="69">
        <v>0</v>
      </c>
      <c r="P85" s="98">
        <f>SUM(L85:O85)</f>
        <v>155</v>
      </c>
      <c r="Q85" s="68">
        <v>881</v>
      </c>
      <c r="R85" s="68">
        <v>1024</v>
      </c>
      <c r="S85" s="68">
        <v>357</v>
      </c>
      <c r="T85" s="41"/>
    </row>
    <row r="86" spans="1:20" s="2" customFormat="1" ht="13.5">
      <c r="A86" s="2">
        <v>14</v>
      </c>
      <c r="B86" s="65" t="s">
        <v>115</v>
      </c>
      <c r="C86" s="66" t="s">
        <v>24</v>
      </c>
      <c r="D86" s="67">
        <v>6107</v>
      </c>
      <c r="E86" s="92">
        <f>I86+J86+K86+P86</f>
        <v>5206</v>
      </c>
      <c r="F86" s="68">
        <v>475</v>
      </c>
      <c r="G86" s="122">
        <f t="shared" si="7"/>
        <v>0.09124087591240876</v>
      </c>
      <c r="H86" s="122">
        <f t="shared" si="8"/>
        <v>2.8044563964656164</v>
      </c>
      <c r="I86" s="69">
        <v>3815</v>
      </c>
      <c r="J86" s="69">
        <v>1245</v>
      </c>
      <c r="K86" s="69">
        <v>0</v>
      </c>
      <c r="L86" s="69">
        <v>131</v>
      </c>
      <c r="M86" s="69">
        <v>7</v>
      </c>
      <c r="N86" s="69">
        <v>8</v>
      </c>
      <c r="O86" s="69">
        <v>0</v>
      </c>
      <c r="P86" s="98">
        <f>SUM(L86:O86)</f>
        <v>146</v>
      </c>
      <c r="Q86" s="68">
        <v>54</v>
      </c>
      <c r="R86" s="68">
        <v>252</v>
      </c>
      <c r="S86" s="68">
        <v>57</v>
      </c>
      <c r="T86" s="41"/>
    </row>
    <row r="87" spans="1:20" s="2" customFormat="1" ht="13.5">
      <c r="A87" s="2">
        <v>15</v>
      </c>
      <c r="B87" s="65" t="s">
        <v>116</v>
      </c>
      <c r="C87" s="66" t="s">
        <v>231</v>
      </c>
      <c r="D87" s="67">
        <v>4693</v>
      </c>
      <c r="E87" s="92">
        <f aca="true" t="shared" si="12" ref="E87:E95">I87+J87+K87+P87</f>
        <v>4435</v>
      </c>
      <c r="F87" s="68">
        <v>294</v>
      </c>
      <c r="G87" s="122">
        <f t="shared" si="7"/>
        <v>0.06629086809470124</v>
      </c>
      <c r="H87" s="122">
        <f t="shared" si="8"/>
        <v>2.1871476888387824</v>
      </c>
      <c r="I87" s="69">
        <v>1272</v>
      </c>
      <c r="J87" s="69">
        <v>3066</v>
      </c>
      <c r="K87" s="69"/>
      <c r="L87" s="69">
        <v>82</v>
      </c>
      <c r="M87" s="69">
        <v>7</v>
      </c>
      <c r="N87" s="69">
        <v>8</v>
      </c>
      <c r="O87" s="69">
        <v>0</v>
      </c>
      <c r="P87" s="98">
        <f aca="true" t="shared" si="13" ref="P87:P95">SUM(L87:O87)</f>
        <v>97</v>
      </c>
      <c r="Q87" s="68">
        <v>47</v>
      </c>
      <c r="R87" s="68">
        <v>120</v>
      </c>
      <c r="S87" s="68">
        <v>129</v>
      </c>
      <c r="T87" s="41"/>
    </row>
    <row r="88" spans="1:20" s="2" customFormat="1" ht="13.5">
      <c r="A88" s="2">
        <v>16</v>
      </c>
      <c r="B88" s="65" t="s">
        <v>117</v>
      </c>
      <c r="C88" s="66" t="s">
        <v>232</v>
      </c>
      <c r="D88" s="67">
        <v>3100</v>
      </c>
      <c r="E88" s="92">
        <f t="shared" si="12"/>
        <v>2935</v>
      </c>
      <c r="F88" s="68">
        <v>234</v>
      </c>
      <c r="G88" s="122">
        <f t="shared" si="7"/>
        <v>0.0797274275979557</v>
      </c>
      <c r="H88" s="122">
        <f t="shared" si="8"/>
        <v>2.146507666098808</v>
      </c>
      <c r="I88" s="69">
        <v>1019</v>
      </c>
      <c r="J88" s="69">
        <v>1853</v>
      </c>
      <c r="K88" s="69">
        <v>0</v>
      </c>
      <c r="L88" s="69">
        <v>53</v>
      </c>
      <c r="M88" s="69">
        <v>9</v>
      </c>
      <c r="N88" s="69">
        <v>1</v>
      </c>
      <c r="O88" s="69">
        <v>0</v>
      </c>
      <c r="P88" s="98">
        <f t="shared" si="13"/>
        <v>63</v>
      </c>
      <c r="Q88" s="68">
        <v>275</v>
      </c>
      <c r="R88" s="68">
        <v>165</v>
      </c>
      <c r="S88" s="68">
        <v>165</v>
      </c>
      <c r="T88" s="41"/>
    </row>
    <row r="89" spans="1:20" s="2" customFormat="1" ht="13.5">
      <c r="A89" s="2">
        <v>17</v>
      </c>
      <c r="B89" s="65" t="s">
        <v>118</v>
      </c>
      <c r="C89" s="66" t="s">
        <v>233</v>
      </c>
      <c r="D89" s="67">
        <v>4541</v>
      </c>
      <c r="E89" s="92">
        <f t="shared" si="12"/>
        <v>4309</v>
      </c>
      <c r="F89" s="68">
        <v>368</v>
      </c>
      <c r="G89" s="122">
        <f t="shared" si="7"/>
        <v>0.08540264562543513</v>
      </c>
      <c r="H89" s="122">
        <f t="shared" si="8"/>
        <v>3.0865630076583894</v>
      </c>
      <c r="I89" s="69">
        <v>544</v>
      </c>
      <c r="J89" s="69">
        <v>3632</v>
      </c>
      <c r="K89" s="69">
        <v>0</v>
      </c>
      <c r="L89" s="69">
        <v>117</v>
      </c>
      <c r="M89" s="69">
        <v>12</v>
      </c>
      <c r="N89" s="69">
        <v>4</v>
      </c>
      <c r="O89" s="69"/>
      <c r="P89" s="98">
        <f t="shared" si="13"/>
        <v>133</v>
      </c>
      <c r="Q89" s="68">
        <v>314</v>
      </c>
      <c r="R89" s="68">
        <v>202</v>
      </c>
      <c r="S89" s="68">
        <v>258</v>
      </c>
      <c r="T89" s="41"/>
    </row>
    <row r="90" spans="1:20" s="2" customFormat="1" ht="13.5">
      <c r="A90" s="2">
        <v>20</v>
      </c>
      <c r="B90" s="65" t="s">
        <v>119</v>
      </c>
      <c r="C90" s="66" t="s">
        <v>234</v>
      </c>
      <c r="D90" s="67">
        <v>3757</v>
      </c>
      <c r="E90" s="92">
        <f t="shared" si="12"/>
        <v>3419</v>
      </c>
      <c r="F90" s="68">
        <v>353</v>
      </c>
      <c r="G90" s="122">
        <f t="shared" si="7"/>
        <v>0.10324656332260895</v>
      </c>
      <c r="H90" s="122">
        <f t="shared" si="8"/>
        <v>3.860778005264697</v>
      </c>
      <c r="I90" s="69">
        <v>377</v>
      </c>
      <c r="J90" s="69">
        <v>2910</v>
      </c>
      <c r="K90" s="69">
        <v>0</v>
      </c>
      <c r="L90" s="69">
        <v>98</v>
      </c>
      <c r="M90" s="69">
        <v>18</v>
      </c>
      <c r="N90" s="69">
        <v>16</v>
      </c>
      <c r="O90" s="69">
        <v>0</v>
      </c>
      <c r="P90" s="98">
        <f t="shared" si="13"/>
        <v>132</v>
      </c>
      <c r="Q90" s="68">
        <v>84</v>
      </c>
      <c r="R90" s="68">
        <v>373</v>
      </c>
      <c r="S90" s="68">
        <v>0</v>
      </c>
      <c r="T90" s="41"/>
    </row>
    <row r="91" spans="1:20" s="2" customFormat="1" ht="13.5">
      <c r="A91" s="2">
        <v>21</v>
      </c>
      <c r="B91" s="65" t="s">
        <v>120</v>
      </c>
      <c r="C91" s="66" t="s">
        <v>235</v>
      </c>
      <c r="D91" s="67">
        <v>3854</v>
      </c>
      <c r="E91" s="92">
        <f t="shared" si="12"/>
        <v>3488</v>
      </c>
      <c r="F91" s="68">
        <v>214</v>
      </c>
      <c r="G91" s="122">
        <f t="shared" si="7"/>
        <v>0.06135321100917431</v>
      </c>
      <c r="H91" s="122">
        <f t="shared" si="8"/>
        <v>2.0355504587155964</v>
      </c>
      <c r="I91" s="69">
        <v>389</v>
      </c>
      <c r="J91" s="69">
        <v>3028</v>
      </c>
      <c r="K91" s="69">
        <v>0</v>
      </c>
      <c r="L91" s="69">
        <v>65</v>
      </c>
      <c r="M91" s="69">
        <v>1</v>
      </c>
      <c r="N91" s="69">
        <v>5</v>
      </c>
      <c r="O91" s="69">
        <v>0</v>
      </c>
      <c r="P91" s="98">
        <f t="shared" si="13"/>
        <v>71</v>
      </c>
      <c r="Q91" s="68">
        <v>3</v>
      </c>
      <c r="R91" s="68">
        <v>217</v>
      </c>
      <c r="S91" s="68">
        <v>49</v>
      </c>
      <c r="T91" s="41"/>
    </row>
    <row r="92" spans="1:20" s="2" customFormat="1" ht="13.5">
      <c r="A92" s="2">
        <v>22</v>
      </c>
      <c r="B92" s="65" t="s">
        <v>121</v>
      </c>
      <c r="C92" s="66" t="s">
        <v>236</v>
      </c>
      <c r="D92" s="67">
        <v>5942</v>
      </c>
      <c r="E92" s="92">
        <f t="shared" si="12"/>
        <v>5595</v>
      </c>
      <c r="F92" s="68">
        <v>400</v>
      </c>
      <c r="G92" s="122">
        <f t="shared" si="7"/>
        <v>0.07149240393208221</v>
      </c>
      <c r="H92" s="122">
        <f t="shared" si="8"/>
        <v>2.9311885612153707</v>
      </c>
      <c r="I92" s="69">
        <v>0</v>
      </c>
      <c r="J92" s="69">
        <v>0</v>
      </c>
      <c r="K92" s="69">
        <v>5431</v>
      </c>
      <c r="L92" s="69">
        <v>127</v>
      </c>
      <c r="M92" s="69">
        <v>11</v>
      </c>
      <c r="N92" s="69">
        <v>4</v>
      </c>
      <c r="O92" s="69">
        <v>22</v>
      </c>
      <c r="P92" s="98">
        <f t="shared" si="13"/>
        <v>164</v>
      </c>
      <c r="Q92" s="68">
        <v>263</v>
      </c>
      <c r="R92" s="68">
        <v>483</v>
      </c>
      <c r="S92" s="68">
        <v>315</v>
      </c>
      <c r="T92" s="41"/>
    </row>
    <row r="93" spans="1:20" s="2" customFormat="1" ht="13.5">
      <c r="A93" s="2">
        <v>22</v>
      </c>
      <c r="B93" s="65" t="s">
        <v>122</v>
      </c>
      <c r="C93" s="66" t="s">
        <v>237</v>
      </c>
      <c r="D93" s="67">
        <v>6439</v>
      </c>
      <c r="E93" s="92">
        <f t="shared" si="12"/>
        <v>6106</v>
      </c>
      <c r="F93" s="68">
        <v>612</v>
      </c>
      <c r="G93" s="122">
        <f t="shared" si="7"/>
        <v>0.10022928267278088</v>
      </c>
      <c r="H93" s="122">
        <f t="shared" si="8"/>
        <v>3.3409760890926954</v>
      </c>
      <c r="I93" s="69">
        <v>1445</v>
      </c>
      <c r="J93" s="69">
        <v>4457</v>
      </c>
      <c r="K93" s="69">
        <v>0</v>
      </c>
      <c r="L93" s="69">
        <v>176</v>
      </c>
      <c r="M93" s="69">
        <v>22</v>
      </c>
      <c r="N93" s="69">
        <v>6</v>
      </c>
      <c r="O93" s="69">
        <v>0</v>
      </c>
      <c r="P93" s="98">
        <f t="shared" si="13"/>
        <v>204</v>
      </c>
      <c r="Q93" s="68">
        <v>390</v>
      </c>
      <c r="R93" s="68">
        <v>590</v>
      </c>
      <c r="S93" s="68">
        <v>605</v>
      </c>
      <c r="T93" s="41"/>
    </row>
    <row r="94" spans="1:20" s="2" customFormat="1" ht="13.5">
      <c r="A94" s="2">
        <v>23</v>
      </c>
      <c r="B94" s="65" t="s">
        <v>123</v>
      </c>
      <c r="C94" s="66" t="s">
        <v>238</v>
      </c>
      <c r="D94" s="67">
        <v>3871</v>
      </c>
      <c r="E94" s="92">
        <f t="shared" si="12"/>
        <v>3705</v>
      </c>
      <c r="F94" s="68">
        <v>500</v>
      </c>
      <c r="G94" s="122">
        <f t="shared" si="7"/>
        <v>0.1349527665317139</v>
      </c>
      <c r="H94" s="122">
        <f t="shared" si="8"/>
        <v>4.048582995951417</v>
      </c>
      <c r="I94" s="69">
        <v>664</v>
      </c>
      <c r="J94" s="69">
        <v>2891</v>
      </c>
      <c r="K94" s="69">
        <v>0</v>
      </c>
      <c r="L94" s="69">
        <v>114</v>
      </c>
      <c r="M94" s="69">
        <v>31</v>
      </c>
      <c r="N94" s="69">
        <v>5</v>
      </c>
      <c r="O94" s="69">
        <v>0</v>
      </c>
      <c r="P94" s="98">
        <f t="shared" si="13"/>
        <v>150</v>
      </c>
      <c r="Q94" s="68">
        <v>327</v>
      </c>
      <c r="R94" s="68">
        <v>460</v>
      </c>
      <c r="S94" s="68">
        <v>81</v>
      </c>
      <c r="T94" s="138"/>
    </row>
    <row r="95" spans="1:20" s="2" customFormat="1" ht="13.5">
      <c r="A95" s="2">
        <v>23</v>
      </c>
      <c r="B95" s="65" t="s">
        <v>124</v>
      </c>
      <c r="C95" s="66" t="s">
        <v>239</v>
      </c>
      <c r="D95" s="67">
        <v>4094</v>
      </c>
      <c r="E95" s="92">
        <f t="shared" si="12"/>
        <v>3839</v>
      </c>
      <c r="F95" s="68">
        <v>381</v>
      </c>
      <c r="G95" s="122">
        <f t="shared" si="7"/>
        <v>0.09924459494660068</v>
      </c>
      <c r="H95" s="122">
        <f t="shared" si="8"/>
        <v>2.943474863245637</v>
      </c>
      <c r="I95" s="69">
        <v>3202</v>
      </c>
      <c r="J95" s="69">
        <v>524</v>
      </c>
      <c r="K95" s="69">
        <v>0</v>
      </c>
      <c r="L95" s="69">
        <v>89</v>
      </c>
      <c r="M95" s="69">
        <v>19</v>
      </c>
      <c r="N95" s="69">
        <v>5</v>
      </c>
      <c r="O95" s="69">
        <v>0</v>
      </c>
      <c r="P95" s="98">
        <f t="shared" si="13"/>
        <v>113</v>
      </c>
      <c r="Q95" s="68">
        <v>516</v>
      </c>
      <c r="R95" s="68">
        <v>527</v>
      </c>
      <c r="S95" s="68">
        <v>180</v>
      </c>
      <c r="T95" s="41"/>
    </row>
    <row r="96" spans="1:20" s="2" customFormat="1" ht="13.5">
      <c r="A96" s="2">
        <v>23</v>
      </c>
      <c r="B96" s="65" t="s">
        <v>125</v>
      </c>
      <c r="C96" s="66" t="s">
        <v>240</v>
      </c>
      <c r="D96" s="67">
        <v>3877</v>
      </c>
      <c r="E96" s="92">
        <f>I96+J96+K96+P96</f>
        <v>3753</v>
      </c>
      <c r="F96" s="68">
        <v>419</v>
      </c>
      <c r="G96" s="122">
        <f t="shared" si="7"/>
        <v>0.11164401811883826</v>
      </c>
      <c r="H96" s="122">
        <f t="shared" si="8"/>
        <v>3.7569944044764187</v>
      </c>
      <c r="I96" s="69">
        <v>1081</v>
      </c>
      <c r="J96" s="69">
        <v>2531</v>
      </c>
      <c r="K96" s="69">
        <v>0</v>
      </c>
      <c r="L96" s="69">
        <v>118</v>
      </c>
      <c r="M96" s="69">
        <v>17</v>
      </c>
      <c r="N96" s="69">
        <v>6</v>
      </c>
      <c r="O96" s="69">
        <v>0</v>
      </c>
      <c r="P96" s="98">
        <f>SUM(L96:O96)</f>
        <v>141</v>
      </c>
      <c r="Q96" s="68">
        <v>124</v>
      </c>
      <c r="R96" s="68">
        <v>370</v>
      </c>
      <c r="S96" s="68">
        <v>147</v>
      </c>
      <c r="T96" s="41"/>
    </row>
    <row r="97" spans="1:20" s="2" customFormat="1" ht="13.5">
      <c r="A97" s="2">
        <v>27</v>
      </c>
      <c r="B97" s="65" t="s">
        <v>126</v>
      </c>
      <c r="C97" s="66" t="s">
        <v>241</v>
      </c>
      <c r="D97" s="67">
        <v>7877</v>
      </c>
      <c r="E97" s="92">
        <f aca="true" t="shared" si="14" ref="E97:E105">I97+J97+K97+P97</f>
        <v>7534</v>
      </c>
      <c r="F97" s="68">
        <v>616</v>
      </c>
      <c r="G97" s="122">
        <f t="shared" si="7"/>
        <v>0.08176267586939209</v>
      </c>
      <c r="H97" s="122">
        <f t="shared" si="8"/>
        <v>2.747544465091585</v>
      </c>
      <c r="I97" s="69">
        <v>5289</v>
      </c>
      <c r="J97" s="69">
        <v>2038</v>
      </c>
      <c r="K97" s="69">
        <v>0</v>
      </c>
      <c r="L97" s="69">
        <v>181</v>
      </c>
      <c r="M97" s="69">
        <v>18</v>
      </c>
      <c r="N97" s="69">
        <v>8</v>
      </c>
      <c r="O97" s="69">
        <v>0</v>
      </c>
      <c r="P97" s="98">
        <f aca="true" t="shared" si="15" ref="P97:P105">SUM(L97:O97)</f>
        <v>207</v>
      </c>
      <c r="Q97" s="68">
        <v>89</v>
      </c>
      <c r="R97" s="68">
        <v>353</v>
      </c>
      <c r="S97" s="68">
        <v>173</v>
      </c>
      <c r="T97" s="41"/>
    </row>
    <row r="98" spans="1:20" s="2" customFormat="1" ht="13.5">
      <c r="A98" s="2">
        <v>27</v>
      </c>
      <c r="B98" s="65" t="s">
        <v>127</v>
      </c>
      <c r="C98" s="66" t="s">
        <v>242</v>
      </c>
      <c r="D98" s="67">
        <v>3426</v>
      </c>
      <c r="E98" s="92">
        <f t="shared" si="14"/>
        <v>3262</v>
      </c>
      <c r="F98" s="68">
        <v>181</v>
      </c>
      <c r="G98" s="122">
        <f t="shared" si="7"/>
        <v>0.05548743102391171</v>
      </c>
      <c r="H98" s="122">
        <f t="shared" si="8"/>
        <v>2.0846106683016554</v>
      </c>
      <c r="I98" s="69">
        <v>684</v>
      </c>
      <c r="J98" s="69">
        <v>2510</v>
      </c>
      <c r="K98" s="69">
        <v>0</v>
      </c>
      <c r="L98" s="69">
        <v>54</v>
      </c>
      <c r="M98" s="69">
        <v>6</v>
      </c>
      <c r="N98" s="69">
        <v>4</v>
      </c>
      <c r="O98" s="69">
        <v>4</v>
      </c>
      <c r="P98" s="98">
        <f t="shared" si="15"/>
        <v>68</v>
      </c>
      <c r="Q98" s="68">
        <v>159</v>
      </c>
      <c r="R98" s="68">
        <v>259</v>
      </c>
      <c r="S98" s="68">
        <v>80</v>
      </c>
      <c r="T98" s="41"/>
    </row>
    <row r="99" spans="1:20" s="2" customFormat="1" ht="13.5">
      <c r="A99" s="2">
        <v>28</v>
      </c>
      <c r="B99" s="65" t="s">
        <v>128</v>
      </c>
      <c r="C99" s="66" t="s">
        <v>243</v>
      </c>
      <c r="D99" s="67">
        <v>5284</v>
      </c>
      <c r="E99" s="92">
        <f t="shared" si="14"/>
        <v>4847</v>
      </c>
      <c r="F99" s="68">
        <v>243</v>
      </c>
      <c r="G99" s="122">
        <f t="shared" si="7"/>
        <v>0.050134103569218075</v>
      </c>
      <c r="H99" s="122">
        <f t="shared" si="8"/>
        <v>1.8155560140292966</v>
      </c>
      <c r="I99" s="69">
        <v>3626</v>
      </c>
      <c r="J99" s="69">
        <v>1133</v>
      </c>
      <c r="K99" s="69">
        <v>0</v>
      </c>
      <c r="L99" s="69">
        <v>74</v>
      </c>
      <c r="M99" s="69">
        <v>13</v>
      </c>
      <c r="N99" s="69">
        <v>1</v>
      </c>
      <c r="O99" s="69">
        <v>0</v>
      </c>
      <c r="P99" s="98">
        <f t="shared" si="15"/>
        <v>88</v>
      </c>
      <c r="Q99" s="68">
        <v>108</v>
      </c>
      <c r="R99" s="68">
        <v>435</v>
      </c>
      <c r="S99" s="68">
        <v>214</v>
      </c>
      <c r="T99" s="41"/>
    </row>
    <row r="100" spans="1:20" s="2" customFormat="1" ht="13.5">
      <c r="A100" s="2">
        <v>29</v>
      </c>
      <c r="B100" s="65" t="s">
        <v>129</v>
      </c>
      <c r="C100" s="66" t="s">
        <v>244</v>
      </c>
      <c r="D100" s="67">
        <v>3247</v>
      </c>
      <c r="E100" s="92">
        <f t="shared" si="14"/>
        <v>2867</v>
      </c>
      <c r="F100" s="68">
        <v>296</v>
      </c>
      <c r="G100" s="122">
        <f t="shared" si="7"/>
        <v>0.10324380885943495</v>
      </c>
      <c r="H100" s="122">
        <f t="shared" si="8"/>
        <v>3.5926055109870942</v>
      </c>
      <c r="I100" s="69">
        <v>482</v>
      </c>
      <c r="J100" s="69">
        <v>2282</v>
      </c>
      <c r="K100" s="69">
        <v>0</v>
      </c>
      <c r="L100" s="69">
        <v>87</v>
      </c>
      <c r="M100" s="69">
        <v>13</v>
      </c>
      <c r="N100" s="69">
        <v>3</v>
      </c>
      <c r="O100" s="69">
        <v>0</v>
      </c>
      <c r="P100" s="98">
        <f t="shared" si="15"/>
        <v>103</v>
      </c>
      <c r="Q100" s="68">
        <v>63</v>
      </c>
      <c r="R100" s="68">
        <v>323</v>
      </c>
      <c r="S100" s="68">
        <v>222</v>
      </c>
      <c r="T100" s="41"/>
    </row>
    <row r="101" spans="1:20" s="2" customFormat="1" ht="13.5">
      <c r="A101" s="2">
        <v>30</v>
      </c>
      <c r="B101" s="65" t="s">
        <v>130</v>
      </c>
      <c r="C101" s="66" t="s">
        <v>13</v>
      </c>
      <c r="D101" s="67">
        <v>3471</v>
      </c>
      <c r="E101" s="92">
        <f t="shared" si="14"/>
        <v>3241</v>
      </c>
      <c r="F101" s="68">
        <v>273</v>
      </c>
      <c r="G101" s="122">
        <f t="shared" si="7"/>
        <v>0.08423326133909287</v>
      </c>
      <c r="H101" s="122">
        <f t="shared" si="8"/>
        <v>2.5609379821042886</v>
      </c>
      <c r="I101" s="69">
        <v>1347</v>
      </c>
      <c r="J101" s="69">
        <v>1811</v>
      </c>
      <c r="K101" s="69">
        <v>0</v>
      </c>
      <c r="L101" s="69">
        <v>67</v>
      </c>
      <c r="M101" s="69">
        <v>14</v>
      </c>
      <c r="N101" s="69">
        <v>2</v>
      </c>
      <c r="O101" s="69">
        <v>0</v>
      </c>
      <c r="P101" s="98">
        <f t="shared" si="15"/>
        <v>83</v>
      </c>
      <c r="Q101" s="68">
        <v>141</v>
      </c>
      <c r="R101" s="68">
        <v>236</v>
      </c>
      <c r="S101" s="68">
        <v>6</v>
      </c>
      <c r="T101" s="41"/>
    </row>
    <row r="102" spans="1:20" s="2" customFormat="1" ht="13.5">
      <c r="A102" s="2">
        <v>33</v>
      </c>
      <c r="B102" s="65" t="s">
        <v>131</v>
      </c>
      <c r="C102" s="66" t="s">
        <v>245</v>
      </c>
      <c r="D102" s="67">
        <v>6919</v>
      </c>
      <c r="E102" s="92">
        <f t="shared" si="14"/>
        <v>5999</v>
      </c>
      <c r="F102" s="68">
        <v>417</v>
      </c>
      <c r="G102" s="122">
        <f t="shared" si="7"/>
        <v>0.0695115852642107</v>
      </c>
      <c r="H102" s="122">
        <f t="shared" si="8"/>
        <v>2.6171028504750793</v>
      </c>
      <c r="I102" s="69"/>
      <c r="J102" s="69"/>
      <c r="K102" s="69">
        <v>5842</v>
      </c>
      <c r="L102" s="69">
        <v>134</v>
      </c>
      <c r="M102" s="69">
        <v>14</v>
      </c>
      <c r="N102" s="69">
        <v>9</v>
      </c>
      <c r="O102" s="69"/>
      <c r="P102" s="98">
        <f t="shared" si="15"/>
        <v>157</v>
      </c>
      <c r="Q102" s="68">
        <v>293</v>
      </c>
      <c r="R102" s="68">
        <v>335</v>
      </c>
      <c r="S102" s="68">
        <v>54</v>
      </c>
      <c r="T102" s="41"/>
    </row>
    <row r="103" spans="1:20" s="2" customFormat="1" ht="13.5">
      <c r="A103" s="2">
        <v>33</v>
      </c>
      <c r="B103" s="65" t="s">
        <v>132</v>
      </c>
      <c r="C103" s="66" t="s">
        <v>246</v>
      </c>
      <c r="D103" s="67">
        <v>4701</v>
      </c>
      <c r="E103" s="92">
        <f t="shared" si="14"/>
        <v>3929</v>
      </c>
      <c r="F103" s="68">
        <v>384</v>
      </c>
      <c r="G103" s="122">
        <f t="shared" si="7"/>
        <v>0.09773479256808348</v>
      </c>
      <c r="H103" s="122">
        <f t="shared" si="8"/>
        <v>3.3087299567319928</v>
      </c>
      <c r="I103" s="69">
        <v>1746</v>
      </c>
      <c r="J103" s="69">
        <v>2053</v>
      </c>
      <c r="K103" s="69">
        <v>0</v>
      </c>
      <c r="L103" s="69">
        <v>111</v>
      </c>
      <c r="M103" s="69">
        <v>12</v>
      </c>
      <c r="N103" s="69">
        <v>7</v>
      </c>
      <c r="O103" s="69">
        <v>0</v>
      </c>
      <c r="P103" s="98">
        <f t="shared" si="15"/>
        <v>130</v>
      </c>
      <c r="Q103" s="68">
        <v>166</v>
      </c>
      <c r="R103" s="68">
        <v>352</v>
      </c>
      <c r="S103" s="68">
        <v>138</v>
      </c>
      <c r="T103" s="41"/>
    </row>
    <row r="104" spans="1:20" s="2" customFormat="1" ht="13.5">
      <c r="A104" s="2">
        <v>34</v>
      </c>
      <c r="B104" s="65" t="s">
        <v>133</v>
      </c>
      <c r="C104" s="66" t="s">
        <v>247</v>
      </c>
      <c r="D104" s="67">
        <v>4158</v>
      </c>
      <c r="E104" s="92">
        <f t="shared" si="14"/>
        <v>3715</v>
      </c>
      <c r="F104" s="68">
        <v>248</v>
      </c>
      <c r="G104" s="122">
        <f t="shared" si="7"/>
        <v>0.06675639300134589</v>
      </c>
      <c r="H104" s="122">
        <f t="shared" si="8"/>
        <v>2.584118438761777</v>
      </c>
      <c r="I104" s="69">
        <v>3159</v>
      </c>
      <c r="J104" s="69">
        <v>460</v>
      </c>
      <c r="K104" s="69">
        <v>0</v>
      </c>
      <c r="L104" s="69">
        <v>83</v>
      </c>
      <c r="M104" s="69">
        <v>10</v>
      </c>
      <c r="N104" s="69">
        <v>3</v>
      </c>
      <c r="O104" s="69">
        <v>0</v>
      </c>
      <c r="P104" s="98">
        <f t="shared" si="15"/>
        <v>96</v>
      </c>
      <c r="Q104" s="68">
        <v>29</v>
      </c>
      <c r="R104" s="68">
        <v>139</v>
      </c>
      <c r="S104" s="68">
        <v>168</v>
      </c>
      <c r="T104" s="41"/>
    </row>
    <row r="105" spans="1:20" s="2" customFormat="1" ht="13.5">
      <c r="A105" s="2">
        <v>37</v>
      </c>
      <c r="B105" s="65" t="s">
        <v>134</v>
      </c>
      <c r="C105" s="66" t="s">
        <v>248</v>
      </c>
      <c r="D105" s="67">
        <v>3567</v>
      </c>
      <c r="E105" s="92">
        <f t="shared" si="14"/>
        <v>3170</v>
      </c>
      <c r="F105" s="68">
        <v>481</v>
      </c>
      <c r="G105" s="122">
        <f t="shared" si="7"/>
        <v>0.15173501577287066</v>
      </c>
      <c r="H105" s="122">
        <f t="shared" si="8"/>
        <v>5.0157728706624605</v>
      </c>
      <c r="I105" s="69">
        <v>1653</v>
      </c>
      <c r="J105" s="69">
        <v>1358</v>
      </c>
      <c r="K105" s="69">
        <v>0</v>
      </c>
      <c r="L105" s="69">
        <v>131</v>
      </c>
      <c r="M105" s="69">
        <v>8</v>
      </c>
      <c r="N105" s="69">
        <v>20</v>
      </c>
      <c r="O105" s="69">
        <v>0</v>
      </c>
      <c r="P105" s="98">
        <f t="shared" si="15"/>
        <v>159</v>
      </c>
      <c r="Q105" s="68">
        <v>203</v>
      </c>
      <c r="R105" s="68">
        <v>265</v>
      </c>
      <c r="S105" s="68">
        <v>160</v>
      </c>
      <c r="T105" s="41"/>
    </row>
    <row r="106" spans="1:20" s="2" customFormat="1" ht="13.5">
      <c r="A106" s="2">
        <v>38</v>
      </c>
      <c r="B106" s="65" t="s">
        <v>135</v>
      </c>
      <c r="C106" s="66" t="s">
        <v>249</v>
      </c>
      <c r="D106" s="67">
        <v>4577</v>
      </c>
      <c r="E106" s="92">
        <f>I106+J106+K106+P106</f>
        <v>3935</v>
      </c>
      <c r="F106" s="68">
        <v>259</v>
      </c>
      <c r="G106" s="122">
        <f t="shared" si="7"/>
        <v>0.06581956797966963</v>
      </c>
      <c r="H106" s="122">
        <f t="shared" si="8"/>
        <v>2.210927573062262</v>
      </c>
      <c r="I106" s="69">
        <v>3776</v>
      </c>
      <c r="J106" s="69">
        <v>72</v>
      </c>
      <c r="K106" s="69">
        <v>0</v>
      </c>
      <c r="L106" s="69">
        <v>77</v>
      </c>
      <c r="M106" s="69">
        <v>6</v>
      </c>
      <c r="N106" s="69">
        <v>4</v>
      </c>
      <c r="O106" s="69">
        <v>0</v>
      </c>
      <c r="P106" s="98">
        <f>SUM(L106:O106)</f>
        <v>87</v>
      </c>
      <c r="Q106" s="68">
        <v>8</v>
      </c>
      <c r="R106" s="68">
        <v>374</v>
      </c>
      <c r="S106" s="68"/>
      <c r="T106" s="41"/>
    </row>
    <row r="107" spans="1:20" s="2" customFormat="1" ht="13.5">
      <c r="A107" s="2">
        <v>39</v>
      </c>
      <c r="B107" s="65" t="s">
        <v>136</v>
      </c>
      <c r="C107" s="66" t="s">
        <v>250</v>
      </c>
      <c r="D107" s="67">
        <v>3153</v>
      </c>
      <c r="E107" s="92">
        <f aca="true" t="shared" si="16" ref="E107:E114">I107+J107+K107+P107</f>
        <v>2465</v>
      </c>
      <c r="F107" s="68">
        <v>504</v>
      </c>
      <c r="G107" s="122">
        <f t="shared" si="7"/>
        <v>0.20446247464503042</v>
      </c>
      <c r="H107" s="122">
        <f t="shared" si="8"/>
        <v>6.328600405679513</v>
      </c>
      <c r="I107" s="69">
        <v>1883</v>
      </c>
      <c r="J107" s="69">
        <v>426</v>
      </c>
      <c r="K107" s="69">
        <v>0</v>
      </c>
      <c r="L107" s="69">
        <v>114</v>
      </c>
      <c r="M107" s="69">
        <v>33</v>
      </c>
      <c r="N107" s="69">
        <v>9</v>
      </c>
      <c r="O107" s="69">
        <v>0</v>
      </c>
      <c r="P107" s="98">
        <f aca="true" t="shared" si="17" ref="P107:P114">SUM(L107:O107)</f>
        <v>156</v>
      </c>
      <c r="Q107" s="68">
        <v>154</v>
      </c>
      <c r="R107" s="68">
        <v>541</v>
      </c>
      <c r="S107" s="68">
        <v>74</v>
      </c>
      <c r="T107" s="41"/>
    </row>
    <row r="108" spans="1:20" s="2" customFormat="1" ht="13.5">
      <c r="A108" s="2">
        <v>42</v>
      </c>
      <c r="B108" s="65" t="s">
        <v>137</v>
      </c>
      <c r="C108" s="66" t="s">
        <v>251</v>
      </c>
      <c r="D108" s="67">
        <v>3552</v>
      </c>
      <c r="E108" s="92">
        <f t="shared" si="16"/>
        <v>3387</v>
      </c>
      <c r="F108" s="68">
        <v>576</v>
      </c>
      <c r="G108" s="122">
        <f t="shared" si="7"/>
        <v>0.17006200177147918</v>
      </c>
      <c r="H108" s="122">
        <f t="shared" si="8"/>
        <v>5.757307351638618</v>
      </c>
      <c r="I108" s="69">
        <v>670</v>
      </c>
      <c r="J108" s="69">
        <v>2522</v>
      </c>
      <c r="K108" s="69">
        <v>0</v>
      </c>
      <c r="L108" s="69">
        <v>182</v>
      </c>
      <c r="M108" s="69">
        <v>9</v>
      </c>
      <c r="N108" s="69">
        <v>4</v>
      </c>
      <c r="O108" s="69">
        <v>0</v>
      </c>
      <c r="P108" s="98">
        <f t="shared" si="17"/>
        <v>195</v>
      </c>
      <c r="Q108" s="68">
        <v>216</v>
      </c>
      <c r="R108" s="68">
        <v>491</v>
      </c>
      <c r="S108" s="68">
        <v>252</v>
      </c>
      <c r="T108" s="41"/>
    </row>
    <row r="109" spans="1:20" s="2" customFormat="1" ht="13.5">
      <c r="A109" s="2">
        <v>43</v>
      </c>
      <c r="B109" s="65" t="s">
        <v>138</v>
      </c>
      <c r="C109" s="66" t="s">
        <v>252</v>
      </c>
      <c r="D109" s="67">
        <v>7028</v>
      </c>
      <c r="E109" s="92">
        <f t="shared" si="16"/>
        <v>6650</v>
      </c>
      <c r="F109" s="68">
        <v>1155</v>
      </c>
      <c r="G109" s="122">
        <f t="shared" si="7"/>
        <v>0.1736842105263158</v>
      </c>
      <c r="H109" s="122">
        <f t="shared" si="8"/>
        <v>5.639097744360902</v>
      </c>
      <c r="I109" s="69">
        <v>924</v>
      </c>
      <c r="J109" s="69">
        <v>5351</v>
      </c>
      <c r="K109" s="69">
        <v>0</v>
      </c>
      <c r="L109" s="69">
        <v>329</v>
      </c>
      <c r="M109" s="69">
        <v>36</v>
      </c>
      <c r="N109" s="69">
        <v>10</v>
      </c>
      <c r="O109" s="69">
        <v>0</v>
      </c>
      <c r="P109" s="98">
        <f t="shared" si="17"/>
        <v>375</v>
      </c>
      <c r="Q109" s="68">
        <v>1708</v>
      </c>
      <c r="R109" s="68">
        <v>1886</v>
      </c>
      <c r="S109" s="68">
        <v>489</v>
      </c>
      <c r="T109" s="41"/>
    </row>
    <row r="110" spans="1:20" s="2" customFormat="1" ht="13.5">
      <c r="A110" s="2">
        <v>44</v>
      </c>
      <c r="B110" s="65" t="s">
        <v>139</v>
      </c>
      <c r="C110" s="66" t="s">
        <v>253</v>
      </c>
      <c r="D110" s="67">
        <v>4410</v>
      </c>
      <c r="E110" s="92">
        <f t="shared" si="16"/>
        <v>4119</v>
      </c>
      <c r="F110" s="68">
        <v>488</v>
      </c>
      <c r="G110" s="122">
        <f t="shared" si="7"/>
        <v>0.11847535809662539</v>
      </c>
      <c r="H110" s="122">
        <f t="shared" si="8"/>
        <v>3.7873270211216314</v>
      </c>
      <c r="I110" s="69">
        <v>1732</v>
      </c>
      <c r="J110" s="69">
        <v>2231</v>
      </c>
      <c r="K110" s="69">
        <v>0</v>
      </c>
      <c r="L110" s="69">
        <v>137</v>
      </c>
      <c r="M110" s="69">
        <v>10</v>
      </c>
      <c r="N110" s="69">
        <v>9</v>
      </c>
      <c r="O110" s="69">
        <v>0</v>
      </c>
      <c r="P110" s="98">
        <f t="shared" si="17"/>
        <v>156</v>
      </c>
      <c r="Q110" s="68">
        <v>641</v>
      </c>
      <c r="R110" s="68">
        <v>544</v>
      </c>
      <c r="S110" s="68">
        <v>213</v>
      </c>
      <c r="T110" s="41"/>
    </row>
    <row r="111" spans="1:20" s="2" customFormat="1" ht="13.5">
      <c r="A111" s="2">
        <v>45</v>
      </c>
      <c r="B111" s="65" t="s">
        <v>140</v>
      </c>
      <c r="C111" s="66" t="s">
        <v>254</v>
      </c>
      <c r="D111" s="67">
        <v>3152</v>
      </c>
      <c r="E111" s="92">
        <f t="shared" si="16"/>
        <v>2911</v>
      </c>
      <c r="F111" s="68">
        <v>631</v>
      </c>
      <c r="G111" s="122">
        <f t="shared" si="7"/>
        <v>0.21676399862590176</v>
      </c>
      <c r="H111" s="122">
        <f t="shared" si="8"/>
        <v>6.698728959120577</v>
      </c>
      <c r="I111" s="69">
        <v>2329</v>
      </c>
      <c r="J111" s="69">
        <v>384</v>
      </c>
      <c r="K111" s="69">
        <v>3</v>
      </c>
      <c r="L111" s="69">
        <v>147</v>
      </c>
      <c r="M111" s="69">
        <v>33</v>
      </c>
      <c r="N111" s="69">
        <v>15</v>
      </c>
      <c r="O111" s="69">
        <v>0</v>
      </c>
      <c r="P111" s="98">
        <f t="shared" si="17"/>
        <v>195</v>
      </c>
      <c r="Q111" s="68">
        <v>324</v>
      </c>
      <c r="R111" s="68">
        <v>323</v>
      </c>
      <c r="S111" s="68">
        <v>296</v>
      </c>
      <c r="T111" s="41"/>
    </row>
    <row r="112" spans="1:20" s="2" customFormat="1" ht="13.5">
      <c r="A112" s="2">
        <v>46</v>
      </c>
      <c r="B112" s="70" t="s">
        <v>301</v>
      </c>
      <c r="C112" s="71" t="s">
        <v>14</v>
      </c>
      <c r="D112" s="72">
        <v>5349</v>
      </c>
      <c r="E112" s="93">
        <f t="shared" si="16"/>
        <v>4934</v>
      </c>
      <c r="F112" s="73">
        <v>830</v>
      </c>
      <c r="G112" s="122">
        <f t="shared" si="7"/>
        <v>0.16822051074179165</v>
      </c>
      <c r="H112" s="122">
        <f t="shared" si="8"/>
        <v>5.654641264693961</v>
      </c>
      <c r="I112" s="74">
        <v>4143</v>
      </c>
      <c r="J112" s="74">
        <v>512</v>
      </c>
      <c r="K112" s="74">
        <v>0</v>
      </c>
      <c r="L112" s="74">
        <v>244</v>
      </c>
      <c r="M112" s="74">
        <v>25</v>
      </c>
      <c r="N112" s="74">
        <v>10</v>
      </c>
      <c r="O112" s="74">
        <v>0</v>
      </c>
      <c r="P112" s="95">
        <f t="shared" si="17"/>
        <v>279</v>
      </c>
      <c r="Q112" s="73">
        <v>146</v>
      </c>
      <c r="R112" s="73">
        <v>492</v>
      </c>
      <c r="S112" s="73"/>
      <c r="T112" s="47"/>
    </row>
    <row r="113" spans="1:20" s="2" customFormat="1" ht="13.5">
      <c r="A113" s="2">
        <v>1</v>
      </c>
      <c r="B113" s="60" t="s">
        <v>302</v>
      </c>
      <c r="C113" s="61" t="s">
        <v>255</v>
      </c>
      <c r="D113" s="62">
        <v>988</v>
      </c>
      <c r="E113" s="91">
        <f t="shared" si="16"/>
        <v>934</v>
      </c>
      <c r="F113" s="63">
        <v>105</v>
      </c>
      <c r="G113" s="122">
        <f t="shared" si="7"/>
        <v>0.11241970021413276</v>
      </c>
      <c r="H113" s="122">
        <f t="shared" si="8"/>
        <v>5.139186295503212</v>
      </c>
      <c r="I113" s="64">
        <v>686</v>
      </c>
      <c r="J113" s="64">
        <v>200</v>
      </c>
      <c r="K113" s="64">
        <v>0</v>
      </c>
      <c r="L113" s="64">
        <v>46</v>
      </c>
      <c r="M113" s="64">
        <v>1</v>
      </c>
      <c r="N113" s="64">
        <v>1</v>
      </c>
      <c r="O113" s="64">
        <v>0</v>
      </c>
      <c r="P113" s="97">
        <f t="shared" si="17"/>
        <v>48</v>
      </c>
      <c r="Q113" s="63">
        <v>22</v>
      </c>
      <c r="R113" s="63">
        <v>8</v>
      </c>
      <c r="S113" s="63">
        <v>60</v>
      </c>
      <c r="T113" s="51"/>
    </row>
    <row r="114" spans="1:20" s="2" customFormat="1" ht="13.5">
      <c r="A114" s="2">
        <v>1</v>
      </c>
      <c r="B114" s="65" t="s">
        <v>303</v>
      </c>
      <c r="C114" s="66" t="s">
        <v>256</v>
      </c>
      <c r="D114" s="67">
        <v>2103</v>
      </c>
      <c r="E114" s="92">
        <f t="shared" si="16"/>
        <v>1762</v>
      </c>
      <c r="F114" s="68">
        <v>308</v>
      </c>
      <c r="G114" s="122">
        <f t="shared" si="7"/>
        <v>0.17480136208853575</v>
      </c>
      <c r="H114" s="122">
        <f t="shared" si="8"/>
        <v>5.051078320090806</v>
      </c>
      <c r="I114" s="69">
        <v>814</v>
      </c>
      <c r="J114" s="69">
        <v>859</v>
      </c>
      <c r="K114" s="69">
        <v>0</v>
      </c>
      <c r="L114" s="69">
        <v>79</v>
      </c>
      <c r="M114" s="69">
        <v>9</v>
      </c>
      <c r="N114" s="69">
        <v>1</v>
      </c>
      <c r="O114" s="69">
        <v>0</v>
      </c>
      <c r="P114" s="98">
        <f t="shared" si="17"/>
        <v>89</v>
      </c>
      <c r="Q114" s="68">
        <v>8</v>
      </c>
      <c r="R114" s="68">
        <v>221</v>
      </c>
      <c r="S114" s="68">
        <v>125</v>
      </c>
      <c r="T114" s="41"/>
    </row>
    <row r="115" spans="1:20" s="2" customFormat="1" ht="13.5">
      <c r="A115" s="2">
        <v>27</v>
      </c>
      <c r="B115" s="65" t="s">
        <v>304</v>
      </c>
      <c r="C115" s="66" t="s">
        <v>15</v>
      </c>
      <c r="D115" s="67">
        <v>4966</v>
      </c>
      <c r="E115" s="92">
        <f>I115+J115+K115+P115</f>
        <v>4471</v>
      </c>
      <c r="F115" s="68">
        <v>409</v>
      </c>
      <c r="G115" s="122">
        <f t="shared" si="7"/>
        <v>0.09147841646164169</v>
      </c>
      <c r="H115" s="122">
        <f t="shared" si="8"/>
        <v>2.6392305971818386</v>
      </c>
      <c r="I115" s="69">
        <v>3813</v>
      </c>
      <c r="J115" s="69">
        <v>540</v>
      </c>
      <c r="K115" s="69">
        <v>0</v>
      </c>
      <c r="L115" s="69">
        <v>100</v>
      </c>
      <c r="M115" s="69">
        <v>16</v>
      </c>
      <c r="N115" s="69">
        <v>2</v>
      </c>
      <c r="O115" s="69">
        <v>0</v>
      </c>
      <c r="P115" s="98">
        <f>SUM(L115:O115)</f>
        <v>118</v>
      </c>
      <c r="Q115" s="68">
        <v>20</v>
      </c>
      <c r="R115" s="68">
        <v>199</v>
      </c>
      <c r="S115" s="68">
        <v>144</v>
      </c>
      <c r="T115" s="41"/>
    </row>
    <row r="116" spans="1:20" s="2" customFormat="1" ht="13.5">
      <c r="A116" s="2">
        <v>28</v>
      </c>
      <c r="B116" s="65" t="s">
        <v>142</v>
      </c>
      <c r="C116" s="66" t="s">
        <v>257</v>
      </c>
      <c r="D116" s="67">
        <v>4485</v>
      </c>
      <c r="E116" s="92">
        <f aca="true" t="shared" si="18" ref="E116:E124">I116+J116+K116+P116</f>
        <v>3997</v>
      </c>
      <c r="F116" s="68">
        <v>247</v>
      </c>
      <c r="G116" s="122">
        <f t="shared" si="7"/>
        <v>0.06179634726044533</v>
      </c>
      <c r="H116" s="122">
        <f t="shared" si="8"/>
        <v>2.176632474355767</v>
      </c>
      <c r="I116" s="69">
        <v>2992</v>
      </c>
      <c r="J116" s="69">
        <v>918</v>
      </c>
      <c r="K116" s="69">
        <v>0</v>
      </c>
      <c r="L116" s="69">
        <v>72</v>
      </c>
      <c r="M116" s="69">
        <v>12</v>
      </c>
      <c r="N116" s="69">
        <v>3</v>
      </c>
      <c r="O116" s="69">
        <v>0</v>
      </c>
      <c r="P116" s="98">
        <f aca="true" t="shared" si="19" ref="P116:P124">SUM(L116:O116)</f>
        <v>87</v>
      </c>
      <c r="Q116" s="68">
        <v>69</v>
      </c>
      <c r="R116" s="68">
        <v>176</v>
      </c>
      <c r="S116" s="68">
        <v>124</v>
      </c>
      <c r="T116" s="41"/>
    </row>
    <row r="117" spans="1:20" s="2" customFormat="1" ht="13.5">
      <c r="A117" s="2">
        <v>28</v>
      </c>
      <c r="B117" s="65" t="s">
        <v>143</v>
      </c>
      <c r="C117" s="66" t="s">
        <v>258</v>
      </c>
      <c r="D117" s="67">
        <v>4939</v>
      </c>
      <c r="E117" s="92">
        <f t="shared" si="18"/>
        <v>4652</v>
      </c>
      <c r="F117" s="68">
        <v>142</v>
      </c>
      <c r="G117" s="122">
        <f t="shared" si="7"/>
        <v>0.030524505588993982</v>
      </c>
      <c r="H117" s="122">
        <f t="shared" si="8"/>
        <v>1.246775580395529</v>
      </c>
      <c r="I117" s="69">
        <v>2521</v>
      </c>
      <c r="J117" s="69">
        <v>2073</v>
      </c>
      <c r="K117" s="69">
        <v>0</v>
      </c>
      <c r="L117" s="69">
        <v>53</v>
      </c>
      <c r="M117" s="69">
        <v>3</v>
      </c>
      <c r="N117" s="69">
        <v>2</v>
      </c>
      <c r="O117" s="69">
        <v>0</v>
      </c>
      <c r="P117" s="98">
        <f t="shared" si="19"/>
        <v>58</v>
      </c>
      <c r="Q117" s="68">
        <v>226</v>
      </c>
      <c r="R117" s="68">
        <v>325</v>
      </c>
      <c r="S117" s="68">
        <v>243</v>
      </c>
      <c r="T117" s="41"/>
    </row>
    <row r="118" spans="1:20" s="2" customFormat="1" ht="13.5">
      <c r="A118" s="2">
        <v>34</v>
      </c>
      <c r="B118" s="65" t="s">
        <v>144</v>
      </c>
      <c r="C118" s="66" t="s">
        <v>259</v>
      </c>
      <c r="D118" s="67">
        <v>1783</v>
      </c>
      <c r="E118" s="92">
        <f t="shared" si="18"/>
        <v>1667</v>
      </c>
      <c r="F118" s="68">
        <v>146</v>
      </c>
      <c r="G118" s="122">
        <f t="shared" si="7"/>
        <v>0.08758248350329934</v>
      </c>
      <c r="H118" s="122">
        <f t="shared" si="8"/>
        <v>3.119376124775045</v>
      </c>
      <c r="I118" s="69">
        <v>250</v>
      </c>
      <c r="J118" s="69">
        <v>1365</v>
      </c>
      <c r="K118" s="69">
        <v>0</v>
      </c>
      <c r="L118" s="69">
        <v>48</v>
      </c>
      <c r="M118" s="69">
        <v>2</v>
      </c>
      <c r="N118" s="69">
        <v>2</v>
      </c>
      <c r="O118" s="69">
        <v>0</v>
      </c>
      <c r="P118" s="98">
        <f t="shared" si="19"/>
        <v>52</v>
      </c>
      <c r="Q118" s="68">
        <v>1</v>
      </c>
      <c r="R118" s="68">
        <v>0</v>
      </c>
      <c r="S118" s="68">
        <v>0</v>
      </c>
      <c r="T118" s="41"/>
    </row>
    <row r="119" spans="1:20" s="2" customFormat="1" ht="13.5">
      <c r="A119" s="2">
        <v>35</v>
      </c>
      <c r="B119" s="65" t="s">
        <v>145</v>
      </c>
      <c r="C119" s="66" t="s">
        <v>260</v>
      </c>
      <c r="D119" s="67">
        <v>2008</v>
      </c>
      <c r="E119" s="92">
        <f t="shared" si="18"/>
        <v>1914</v>
      </c>
      <c r="F119" s="68">
        <v>272</v>
      </c>
      <c r="G119" s="122">
        <f t="shared" si="7"/>
        <v>0.14211076280041798</v>
      </c>
      <c r="H119" s="122">
        <f t="shared" si="8"/>
        <v>4.231974921630094</v>
      </c>
      <c r="I119" s="69">
        <v>1566</v>
      </c>
      <c r="J119" s="69">
        <v>267</v>
      </c>
      <c r="K119" s="69">
        <v>0</v>
      </c>
      <c r="L119" s="69">
        <v>71</v>
      </c>
      <c r="M119" s="69">
        <v>8</v>
      </c>
      <c r="N119" s="69">
        <v>2</v>
      </c>
      <c r="O119" s="69">
        <v>0</v>
      </c>
      <c r="P119" s="98">
        <f t="shared" si="19"/>
        <v>81</v>
      </c>
      <c r="Q119" s="68">
        <v>58</v>
      </c>
      <c r="R119" s="68">
        <v>43</v>
      </c>
      <c r="S119" s="68">
        <v>137</v>
      </c>
      <c r="T119" s="41"/>
    </row>
    <row r="120" spans="1:20" s="2" customFormat="1" ht="13.5">
      <c r="A120" s="2">
        <v>40</v>
      </c>
      <c r="B120" s="65" t="s">
        <v>146</v>
      </c>
      <c r="C120" s="66" t="s">
        <v>16</v>
      </c>
      <c r="D120" s="67">
        <v>988</v>
      </c>
      <c r="E120" s="92">
        <f t="shared" si="18"/>
        <v>846</v>
      </c>
      <c r="F120" s="68">
        <v>139</v>
      </c>
      <c r="G120" s="122">
        <f t="shared" si="7"/>
        <v>0.16430260047281323</v>
      </c>
      <c r="H120" s="122">
        <f t="shared" si="8"/>
        <v>5.4373522458628845</v>
      </c>
      <c r="I120" s="69">
        <v>68</v>
      </c>
      <c r="J120" s="69">
        <v>732</v>
      </c>
      <c r="K120" s="69">
        <v>0</v>
      </c>
      <c r="L120" s="69">
        <v>35</v>
      </c>
      <c r="M120" s="69">
        <v>8</v>
      </c>
      <c r="N120" s="69">
        <v>3</v>
      </c>
      <c r="O120" s="69">
        <v>0</v>
      </c>
      <c r="P120" s="98">
        <f t="shared" si="19"/>
        <v>46</v>
      </c>
      <c r="Q120" s="68">
        <v>81</v>
      </c>
      <c r="R120" s="68">
        <v>87</v>
      </c>
      <c r="S120" s="68">
        <v>87</v>
      </c>
      <c r="T120" s="41"/>
    </row>
    <row r="121" spans="1:20" s="2" customFormat="1" ht="13.5">
      <c r="A121" s="2">
        <v>42</v>
      </c>
      <c r="B121" s="70" t="s">
        <v>147</v>
      </c>
      <c r="C121" s="71" t="s">
        <v>17</v>
      </c>
      <c r="D121" s="72">
        <v>2304</v>
      </c>
      <c r="E121" s="93">
        <f t="shared" si="18"/>
        <v>2085</v>
      </c>
      <c r="F121" s="73">
        <v>220</v>
      </c>
      <c r="G121" s="122">
        <f t="shared" si="7"/>
        <v>0.10551558752997602</v>
      </c>
      <c r="H121" s="122">
        <f t="shared" si="8"/>
        <v>3.357314148681055</v>
      </c>
      <c r="I121" s="74">
        <v>1605</v>
      </c>
      <c r="J121" s="74">
        <v>410</v>
      </c>
      <c r="K121" s="74">
        <v>0</v>
      </c>
      <c r="L121" s="74">
        <v>65</v>
      </c>
      <c r="M121" s="74">
        <v>3</v>
      </c>
      <c r="N121" s="74">
        <v>2</v>
      </c>
      <c r="O121" s="74">
        <v>0</v>
      </c>
      <c r="P121" s="95">
        <f t="shared" si="19"/>
        <v>70</v>
      </c>
      <c r="Q121" s="73">
        <v>246</v>
      </c>
      <c r="R121" s="73">
        <v>219</v>
      </c>
      <c r="S121" s="73">
        <v>81</v>
      </c>
      <c r="T121" s="47"/>
    </row>
    <row r="122" spans="1:20" s="2" customFormat="1" ht="13.5">
      <c r="A122" s="2">
        <v>13</v>
      </c>
      <c r="B122" s="60" t="s">
        <v>148</v>
      </c>
      <c r="C122" s="61" t="s">
        <v>18</v>
      </c>
      <c r="D122" s="62">
        <v>250</v>
      </c>
      <c r="E122" s="91">
        <f t="shared" si="18"/>
        <v>196</v>
      </c>
      <c r="F122" s="63">
        <v>32</v>
      </c>
      <c r="G122" s="122">
        <f t="shared" si="7"/>
        <v>0.16326530612244897</v>
      </c>
      <c r="H122" s="122">
        <f t="shared" si="8"/>
        <v>6.122448979591836</v>
      </c>
      <c r="I122" s="64">
        <v>68</v>
      </c>
      <c r="J122" s="64">
        <v>116</v>
      </c>
      <c r="K122" s="64">
        <v>0</v>
      </c>
      <c r="L122" s="64">
        <v>10</v>
      </c>
      <c r="M122" s="64">
        <v>1</v>
      </c>
      <c r="N122" s="64">
        <v>1</v>
      </c>
      <c r="O122" s="64">
        <v>0</v>
      </c>
      <c r="P122" s="97">
        <f t="shared" si="19"/>
        <v>12</v>
      </c>
      <c r="Q122" s="63">
        <v>1</v>
      </c>
      <c r="R122" s="63">
        <v>32</v>
      </c>
      <c r="S122" s="63">
        <v>12</v>
      </c>
      <c r="T122" s="51"/>
    </row>
    <row r="123" spans="1:20" s="2" customFormat="1" ht="13.5">
      <c r="A123" s="2">
        <v>13</v>
      </c>
      <c r="B123" s="65" t="s">
        <v>149</v>
      </c>
      <c r="C123" s="66" t="s">
        <v>261</v>
      </c>
      <c r="D123" s="67">
        <v>703</v>
      </c>
      <c r="E123" s="92">
        <f t="shared" si="18"/>
        <v>543</v>
      </c>
      <c r="F123" s="124">
        <v>8</v>
      </c>
      <c r="G123" s="122">
        <f t="shared" si="7"/>
        <v>0.014732965009208104</v>
      </c>
      <c r="H123" s="122">
        <f t="shared" si="8"/>
        <v>0.5524861878453038</v>
      </c>
      <c r="I123" s="69">
        <v>286</v>
      </c>
      <c r="J123" s="69">
        <v>254</v>
      </c>
      <c r="K123" s="69">
        <v>0</v>
      </c>
      <c r="L123" s="69">
        <v>3</v>
      </c>
      <c r="M123" s="69">
        <v>0</v>
      </c>
      <c r="N123" s="69">
        <v>0</v>
      </c>
      <c r="O123" s="69">
        <v>0</v>
      </c>
      <c r="P123" s="98">
        <f t="shared" si="19"/>
        <v>3</v>
      </c>
      <c r="Q123" s="68">
        <v>5</v>
      </c>
      <c r="R123" s="68">
        <v>22</v>
      </c>
      <c r="S123" s="68">
        <v>2</v>
      </c>
      <c r="T123" s="41"/>
    </row>
    <row r="124" spans="1:20" s="2" customFormat="1" ht="13.5">
      <c r="A124" s="2">
        <v>13</v>
      </c>
      <c r="B124" s="65" t="s">
        <v>150</v>
      </c>
      <c r="C124" s="66" t="s">
        <v>262</v>
      </c>
      <c r="D124" s="67">
        <v>1494</v>
      </c>
      <c r="E124" s="92">
        <f t="shared" si="18"/>
        <v>830</v>
      </c>
      <c r="F124" s="68">
        <v>51</v>
      </c>
      <c r="G124" s="122">
        <f t="shared" si="7"/>
        <v>0.06144578313253012</v>
      </c>
      <c r="H124" s="122">
        <f t="shared" si="8"/>
        <v>1.9277108433734942</v>
      </c>
      <c r="I124" s="69">
        <v>344</v>
      </c>
      <c r="J124" s="69">
        <v>470</v>
      </c>
      <c r="K124" s="69">
        <v>0</v>
      </c>
      <c r="L124" s="69">
        <v>16</v>
      </c>
      <c r="M124" s="69">
        <v>0</v>
      </c>
      <c r="N124" s="69">
        <v>0</v>
      </c>
      <c r="O124" s="69">
        <v>0</v>
      </c>
      <c r="P124" s="98">
        <f t="shared" si="19"/>
        <v>16</v>
      </c>
      <c r="Q124" s="68">
        <v>70</v>
      </c>
      <c r="R124" s="68">
        <v>85</v>
      </c>
      <c r="S124" s="68">
        <v>74</v>
      </c>
      <c r="T124" s="41"/>
    </row>
    <row r="125" spans="1:20" s="2" customFormat="1" ht="13.5">
      <c r="A125" s="2">
        <v>13</v>
      </c>
      <c r="B125" s="65" t="s">
        <v>151</v>
      </c>
      <c r="C125" s="66" t="s">
        <v>263</v>
      </c>
      <c r="D125" s="67">
        <v>1860</v>
      </c>
      <c r="E125" s="92">
        <f>I125+J125+K125+P125</f>
        <v>1359</v>
      </c>
      <c r="F125" s="68">
        <v>106</v>
      </c>
      <c r="G125" s="122">
        <f t="shared" si="7"/>
        <v>0.07799852832965416</v>
      </c>
      <c r="H125" s="122">
        <f t="shared" si="8"/>
        <v>2.4282560706401766</v>
      </c>
      <c r="I125" s="69">
        <v>440</v>
      </c>
      <c r="J125" s="69">
        <v>886</v>
      </c>
      <c r="K125" s="69">
        <v>0</v>
      </c>
      <c r="L125" s="69">
        <v>26</v>
      </c>
      <c r="M125" s="69">
        <v>5</v>
      </c>
      <c r="N125" s="69">
        <v>2</v>
      </c>
      <c r="O125" s="69">
        <v>0</v>
      </c>
      <c r="P125" s="98">
        <f>SUM(L125:O125)</f>
        <v>33</v>
      </c>
      <c r="Q125" s="68">
        <v>79</v>
      </c>
      <c r="R125" s="68">
        <v>79</v>
      </c>
      <c r="S125" s="68">
        <v>108</v>
      </c>
      <c r="T125" s="41"/>
    </row>
    <row r="126" spans="1:20" s="2" customFormat="1" ht="13.5">
      <c r="A126" s="2">
        <v>13</v>
      </c>
      <c r="B126" s="65" t="s">
        <v>152</v>
      </c>
      <c r="C126" s="66" t="s">
        <v>264</v>
      </c>
      <c r="D126" s="67">
        <v>1078</v>
      </c>
      <c r="E126" s="92">
        <f aca="true" t="shared" si="20" ref="E126:E134">I126+J126+K126+P126</f>
        <v>1066</v>
      </c>
      <c r="F126" s="68">
        <v>72</v>
      </c>
      <c r="G126" s="122">
        <f t="shared" si="7"/>
        <v>0.0675422138836773</v>
      </c>
      <c r="H126" s="122">
        <f t="shared" si="8"/>
        <v>2.0637898686679175</v>
      </c>
      <c r="I126" s="69">
        <v>456</v>
      </c>
      <c r="J126" s="69">
        <v>588</v>
      </c>
      <c r="K126" s="69">
        <v>0</v>
      </c>
      <c r="L126" s="69">
        <v>19</v>
      </c>
      <c r="M126" s="69">
        <v>2</v>
      </c>
      <c r="N126" s="69">
        <v>1</v>
      </c>
      <c r="O126" s="69">
        <v>0</v>
      </c>
      <c r="P126" s="98">
        <f aca="true" t="shared" si="21" ref="P126:P134">SUM(L126:O126)</f>
        <v>22</v>
      </c>
      <c r="Q126" s="68">
        <v>4</v>
      </c>
      <c r="R126" s="68">
        <v>58</v>
      </c>
      <c r="S126" s="68">
        <v>167</v>
      </c>
      <c r="T126" s="41"/>
    </row>
    <row r="127" spans="1:20" s="2" customFormat="1" ht="13.5">
      <c r="A127" s="2">
        <v>13</v>
      </c>
      <c r="B127" s="65" t="s">
        <v>153</v>
      </c>
      <c r="C127" s="66" t="s">
        <v>265</v>
      </c>
      <c r="D127" s="67">
        <v>1053</v>
      </c>
      <c r="E127" s="92">
        <f t="shared" si="20"/>
        <v>851</v>
      </c>
      <c r="F127" s="68">
        <v>149</v>
      </c>
      <c r="G127" s="122">
        <f t="shared" si="7"/>
        <v>0.17508813160987075</v>
      </c>
      <c r="H127" s="122">
        <f t="shared" si="8"/>
        <v>4.700352526439483</v>
      </c>
      <c r="I127" s="69">
        <v>292</v>
      </c>
      <c r="J127" s="69">
        <v>519</v>
      </c>
      <c r="K127" s="69">
        <v>0</v>
      </c>
      <c r="L127" s="69">
        <v>29</v>
      </c>
      <c r="M127" s="69">
        <v>8</v>
      </c>
      <c r="N127" s="69">
        <v>3</v>
      </c>
      <c r="O127" s="69">
        <v>0</v>
      </c>
      <c r="P127" s="98">
        <f t="shared" si="21"/>
        <v>40</v>
      </c>
      <c r="Q127" s="68">
        <v>43</v>
      </c>
      <c r="R127" s="68">
        <v>93</v>
      </c>
      <c r="S127" s="68">
        <v>65</v>
      </c>
      <c r="T127" s="41"/>
    </row>
    <row r="128" spans="1:20" s="2" customFormat="1" ht="13.5">
      <c r="A128" s="2">
        <v>13</v>
      </c>
      <c r="B128" s="65" t="s">
        <v>154</v>
      </c>
      <c r="C128" s="66" t="s">
        <v>266</v>
      </c>
      <c r="D128" s="67">
        <v>1783</v>
      </c>
      <c r="E128" s="92">
        <f t="shared" si="20"/>
        <v>1489</v>
      </c>
      <c r="F128" s="68">
        <v>130</v>
      </c>
      <c r="G128" s="122">
        <f t="shared" si="7"/>
        <v>0.08730691739422432</v>
      </c>
      <c r="H128" s="122">
        <f t="shared" si="8"/>
        <v>3.15648085963734</v>
      </c>
      <c r="I128" s="69">
        <v>520</v>
      </c>
      <c r="J128" s="69">
        <v>922</v>
      </c>
      <c r="K128" s="69">
        <v>0</v>
      </c>
      <c r="L128" s="69">
        <v>42</v>
      </c>
      <c r="M128" s="69">
        <v>4</v>
      </c>
      <c r="N128" s="69">
        <v>1</v>
      </c>
      <c r="O128" s="69">
        <v>0</v>
      </c>
      <c r="P128" s="98">
        <f t="shared" si="21"/>
        <v>47</v>
      </c>
      <c r="Q128" s="68">
        <v>5</v>
      </c>
      <c r="R128" s="68">
        <v>73</v>
      </c>
      <c r="S128" s="68">
        <v>53</v>
      </c>
      <c r="T128" s="41"/>
    </row>
    <row r="129" spans="1:20" s="2" customFormat="1" ht="13.5">
      <c r="A129" s="2">
        <v>13</v>
      </c>
      <c r="B129" s="65" t="s">
        <v>155</v>
      </c>
      <c r="C129" s="66" t="s">
        <v>267</v>
      </c>
      <c r="D129" s="67">
        <v>3632</v>
      </c>
      <c r="E129" s="92">
        <f t="shared" si="20"/>
        <v>2107</v>
      </c>
      <c r="F129" s="68">
        <v>206</v>
      </c>
      <c r="G129" s="122">
        <f t="shared" si="7"/>
        <v>0.09776934029425724</v>
      </c>
      <c r="H129" s="122">
        <f t="shared" si="8"/>
        <v>3.1324157570004743</v>
      </c>
      <c r="I129" s="69">
        <v>926</v>
      </c>
      <c r="J129" s="69">
        <v>1115</v>
      </c>
      <c r="K129" s="69">
        <v>0</v>
      </c>
      <c r="L129" s="69">
        <v>52</v>
      </c>
      <c r="M129" s="69">
        <v>9</v>
      </c>
      <c r="N129" s="69">
        <v>5</v>
      </c>
      <c r="O129" s="69">
        <v>0</v>
      </c>
      <c r="P129" s="98">
        <f t="shared" si="21"/>
        <v>66</v>
      </c>
      <c r="Q129" s="68">
        <v>254</v>
      </c>
      <c r="R129" s="68">
        <v>246</v>
      </c>
      <c r="S129" s="68">
        <v>65</v>
      </c>
      <c r="T129" s="41"/>
    </row>
    <row r="130" spans="1:20" s="2" customFormat="1" ht="13.5">
      <c r="A130" s="2">
        <v>13</v>
      </c>
      <c r="B130" s="65" t="s">
        <v>156</v>
      </c>
      <c r="C130" s="66" t="s">
        <v>268</v>
      </c>
      <c r="D130" s="67">
        <v>2334</v>
      </c>
      <c r="E130" s="92">
        <f t="shared" si="20"/>
        <v>1990</v>
      </c>
      <c r="F130" s="68">
        <v>154</v>
      </c>
      <c r="G130" s="122">
        <f aca="true" t="shared" si="22" ref="G130:G145">F130/E130</f>
        <v>0.07738693467336684</v>
      </c>
      <c r="H130" s="122">
        <f aca="true" t="shared" si="23" ref="H130:H145">P130/E130*100</f>
        <v>2.7135678391959797</v>
      </c>
      <c r="I130" s="69">
        <v>744</v>
      </c>
      <c r="J130" s="69">
        <v>1192</v>
      </c>
      <c r="K130" s="69">
        <v>0</v>
      </c>
      <c r="L130" s="69">
        <v>46</v>
      </c>
      <c r="M130" s="69">
        <v>6</v>
      </c>
      <c r="N130" s="69">
        <v>2</v>
      </c>
      <c r="O130" s="69">
        <v>0</v>
      </c>
      <c r="P130" s="98">
        <f t="shared" si="21"/>
        <v>54</v>
      </c>
      <c r="Q130" s="68">
        <v>186</v>
      </c>
      <c r="R130" s="68">
        <v>222</v>
      </c>
      <c r="S130" s="68">
        <v>123</v>
      </c>
      <c r="T130" s="41"/>
    </row>
    <row r="131" spans="1:20" s="2" customFormat="1" ht="13.5">
      <c r="A131" s="2">
        <v>13</v>
      </c>
      <c r="B131" s="65" t="s">
        <v>157</v>
      </c>
      <c r="C131" s="66" t="s">
        <v>269</v>
      </c>
      <c r="D131" s="67">
        <v>1739</v>
      </c>
      <c r="E131" s="92">
        <f t="shared" si="20"/>
        <v>1291</v>
      </c>
      <c r="F131" s="68">
        <v>108</v>
      </c>
      <c r="G131" s="122">
        <f t="shared" si="22"/>
        <v>0.08365608055770721</v>
      </c>
      <c r="H131" s="122">
        <f t="shared" si="23"/>
        <v>2.865995352439969</v>
      </c>
      <c r="I131" s="69">
        <v>603</v>
      </c>
      <c r="J131" s="69">
        <v>651</v>
      </c>
      <c r="K131" s="69">
        <v>0</v>
      </c>
      <c r="L131" s="69">
        <v>35</v>
      </c>
      <c r="M131" s="69">
        <v>1</v>
      </c>
      <c r="N131" s="69">
        <v>1</v>
      </c>
      <c r="O131" s="69">
        <v>0</v>
      </c>
      <c r="P131" s="98">
        <f t="shared" si="21"/>
        <v>37</v>
      </c>
      <c r="Q131" s="68">
        <v>106</v>
      </c>
      <c r="R131" s="68">
        <v>176</v>
      </c>
      <c r="S131" s="68">
        <v>178</v>
      </c>
      <c r="T131" s="41"/>
    </row>
    <row r="132" spans="1:20" s="2" customFormat="1" ht="13.5">
      <c r="A132" s="2">
        <v>13</v>
      </c>
      <c r="B132" s="65" t="s">
        <v>158</v>
      </c>
      <c r="C132" s="66" t="s">
        <v>270</v>
      </c>
      <c r="D132" s="67">
        <v>5457</v>
      </c>
      <c r="E132" s="92">
        <f t="shared" si="20"/>
        <v>4581</v>
      </c>
      <c r="F132" s="68">
        <v>553</v>
      </c>
      <c r="G132" s="122">
        <f t="shared" si="22"/>
        <v>0.1207160008731718</v>
      </c>
      <c r="H132" s="122">
        <f t="shared" si="23"/>
        <v>3.907443789565597</v>
      </c>
      <c r="I132" s="69">
        <v>1192</v>
      </c>
      <c r="J132" s="69">
        <v>3210</v>
      </c>
      <c r="K132" s="69">
        <v>0</v>
      </c>
      <c r="L132" s="69">
        <v>144</v>
      </c>
      <c r="M132" s="69">
        <v>26</v>
      </c>
      <c r="N132" s="69">
        <v>9</v>
      </c>
      <c r="O132" s="69">
        <v>0</v>
      </c>
      <c r="P132" s="98">
        <f t="shared" si="21"/>
        <v>179</v>
      </c>
      <c r="Q132" s="68">
        <v>380</v>
      </c>
      <c r="R132" s="68">
        <v>787</v>
      </c>
      <c r="S132" s="68">
        <v>643</v>
      </c>
      <c r="T132" s="41"/>
    </row>
    <row r="133" spans="1:20" s="2" customFormat="1" ht="13.5">
      <c r="A133" s="2">
        <v>13</v>
      </c>
      <c r="B133" s="65" t="s">
        <v>159</v>
      </c>
      <c r="C133" s="66" t="s">
        <v>19</v>
      </c>
      <c r="D133" s="67">
        <v>6098</v>
      </c>
      <c r="E133" s="92">
        <f t="shared" si="20"/>
        <v>4770</v>
      </c>
      <c r="F133" s="68">
        <v>296</v>
      </c>
      <c r="G133" s="122">
        <f t="shared" si="22"/>
        <v>0.0620545073375262</v>
      </c>
      <c r="H133" s="122">
        <f t="shared" si="23"/>
        <v>2.348008385744235</v>
      </c>
      <c r="I133" s="69">
        <v>1421</v>
      </c>
      <c r="J133" s="69">
        <v>3237</v>
      </c>
      <c r="K133" s="69">
        <v>0</v>
      </c>
      <c r="L133" s="69">
        <v>95</v>
      </c>
      <c r="M133" s="69">
        <v>12</v>
      </c>
      <c r="N133" s="69">
        <v>5</v>
      </c>
      <c r="O133" s="69">
        <v>0</v>
      </c>
      <c r="P133" s="98">
        <f t="shared" si="21"/>
        <v>112</v>
      </c>
      <c r="Q133" s="68">
        <v>441</v>
      </c>
      <c r="R133" s="68">
        <v>417</v>
      </c>
      <c r="S133" s="68">
        <v>20</v>
      </c>
      <c r="T133" s="41"/>
    </row>
    <row r="134" spans="1:20" s="2" customFormat="1" ht="13.5">
      <c r="A134" s="2">
        <v>13</v>
      </c>
      <c r="B134" s="65" t="s">
        <v>160</v>
      </c>
      <c r="C134" s="66" t="s">
        <v>271</v>
      </c>
      <c r="D134" s="67">
        <v>1474</v>
      </c>
      <c r="E134" s="92">
        <f t="shared" si="20"/>
        <v>909</v>
      </c>
      <c r="F134" s="68">
        <v>73</v>
      </c>
      <c r="G134" s="122">
        <f t="shared" si="22"/>
        <v>0.08030803080308031</v>
      </c>
      <c r="H134" s="122">
        <f t="shared" si="23"/>
        <v>3.74037403740374</v>
      </c>
      <c r="I134" s="69">
        <v>218</v>
      </c>
      <c r="J134" s="69">
        <v>657</v>
      </c>
      <c r="K134" s="69">
        <v>0</v>
      </c>
      <c r="L134" s="69">
        <v>30</v>
      </c>
      <c r="M134" s="69">
        <v>2</v>
      </c>
      <c r="N134" s="69">
        <v>2</v>
      </c>
      <c r="O134" s="69">
        <v>0</v>
      </c>
      <c r="P134" s="98">
        <f t="shared" si="21"/>
        <v>34</v>
      </c>
      <c r="Q134" s="68">
        <v>104</v>
      </c>
      <c r="R134" s="68">
        <v>123</v>
      </c>
      <c r="S134" s="68">
        <v>191</v>
      </c>
      <c r="T134" s="41"/>
    </row>
    <row r="135" spans="1:20" s="2" customFormat="1" ht="13.5">
      <c r="A135" s="2">
        <v>13</v>
      </c>
      <c r="B135" s="65" t="s">
        <v>161</v>
      </c>
      <c r="C135" s="66" t="s">
        <v>272</v>
      </c>
      <c r="D135" s="67">
        <v>2008</v>
      </c>
      <c r="E135" s="92">
        <f>I135+J135+K135+P135</f>
        <v>1634</v>
      </c>
      <c r="F135" s="68">
        <v>135</v>
      </c>
      <c r="G135" s="122">
        <f t="shared" si="22"/>
        <v>0.08261933904528763</v>
      </c>
      <c r="H135" s="122">
        <f t="shared" si="23"/>
        <v>2.8151774785801713</v>
      </c>
      <c r="I135" s="69">
        <v>235</v>
      </c>
      <c r="J135" s="69">
        <v>1353</v>
      </c>
      <c r="K135" s="69">
        <v>0</v>
      </c>
      <c r="L135" s="69">
        <v>40</v>
      </c>
      <c r="M135" s="69">
        <v>3</v>
      </c>
      <c r="N135" s="69">
        <v>3</v>
      </c>
      <c r="O135" s="69">
        <v>0</v>
      </c>
      <c r="P135" s="98">
        <f>SUM(L135:O135)</f>
        <v>46</v>
      </c>
      <c r="Q135" s="68">
        <v>304</v>
      </c>
      <c r="R135" s="68">
        <v>309</v>
      </c>
      <c r="S135" s="68">
        <v>111</v>
      </c>
      <c r="T135" s="41"/>
    </row>
    <row r="136" spans="1:20" s="2" customFormat="1" ht="13.5">
      <c r="A136" s="2">
        <v>13</v>
      </c>
      <c r="B136" s="65" t="s">
        <v>162</v>
      </c>
      <c r="C136" s="66" t="s">
        <v>273</v>
      </c>
      <c r="D136" s="67">
        <v>3418</v>
      </c>
      <c r="E136" s="92">
        <f aca="true" t="shared" si="24" ref="E136:E144">I136+J136+K136+P136</f>
        <v>3170</v>
      </c>
      <c r="F136" s="68">
        <v>520</v>
      </c>
      <c r="G136" s="122">
        <f t="shared" si="22"/>
        <v>0.1640378548895899</v>
      </c>
      <c r="H136" s="122">
        <f t="shared" si="23"/>
        <v>5.55205047318612</v>
      </c>
      <c r="I136" s="69">
        <v>1234</v>
      </c>
      <c r="J136" s="69">
        <v>1760</v>
      </c>
      <c r="K136" s="69">
        <v>0</v>
      </c>
      <c r="L136" s="69">
        <v>162</v>
      </c>
      <c r="M136" s="69">
        <v>13</v>
      </c>
      <c r="N136" s="69">
        <v>1</v>
      </c>
      <c r="O136" s="69">
        <v>0</v>
      </c>
      <c r="P136" s="98">
        <f aca="true" t="shared" si="25" ref="P136:P144">SUM(L136:O136)</f>
        <v>176</v>
      </c>
      <c r="Q136" s="68">
        <v>330</v>
      </c>
      <c r="R136" s="68">
        <v>284</v>
      </c>
      <c r="S136" s="68">
        <v>329</v>
      </c>
      <c r="T136" s="41"/>
    </row>
    <row r="137" spans="1:20" s="2" customFormat="1" ht="13.5">
      <c r="A137" s="2">
        <v>13</v>
      </c>
      <c r="B137" s="65" t="s">
        <v>163</v>
      </c>
      <c r="C137" s="66" t="s">
        <v>274</v>
      </c>
      <c r="D137" s="67">
        <v>1389</v>
      </c>
      <c r="E137" s="92">
        <f t="shared" si="24"/>
        <v>1155</v>
      </c>
      <c r="F137" s="68">
        <v>71</v>
      </c>
      <c r="G137" s="122">
        <f t="shared" si="22"/>
        <v>0.06147186147186147</v>
      </c>
      <c r="H137" s="122">
        <f t="shared" si="23"/>
        <v>1.8181818181818181</v>
      </c>
      <c r="I137" s="69">
        <v>544</v>
      </c>
      <c r="J137" s="69">
        <v>590</v>
      </c>
      <c r="K137" s="69">
        <v>0</v>
      </c>
      <c r="L137" s="69">
        <v>19</v>
      </c>
      <c r="M137" s="69">
        <v>2</v>
      </c>
      <c r="N137" s="69">
        <v>0</v>
      </c>
      <c r="O137" s="69">
        <v>0</v>
      </c>
      <c r="P137" s="98">
        <f t="shared" si="25"/>
        <v>21</v>
      </c>
      <c r="Q137" s="68">
        <v>22</v>
      </c>
      <c r="R137" s="68">
        <v>36</v>
      </c>
      <c r="S137" s="68">
        <v>58</v>
      </c>
      <c r="T137" s="41"/>
    </row>
    <row r="138" spans="1:20" s="2" customFormat="1" ht="13.5">
      <c r="A138" s="2">
        <v>13</v>
      </c>
      <c r="B138" s="65" t="s">
        <v>164</v>
      </c>
      <c r="C138" s="66" t="s">
        <v>275</v>
      </c>
      <c r="D138" s="67">
        <v>2294</v>
      </c>
      <c r="E138" s="92">
        <f t="shared" si="24"/>
        <v>1938</v>
      </c>
      <c r="F138" s="68">
        <v>103</v>
      </c>
      <c r="G138" s="122">
        <f t="shared" si="22"/>
        <v>0.053147574819401446</v>
      </c>
      <c r="H138" s="122">
        <f t="shared" si="23"/>
        <v>1.8575851393188854</v>
      </c>
      <c r="I138" s="69">
        <v>709</v>
      </c>
      <c r="J138" s="69">
        <v>1193</v>
      </c>
      <c r="K138" s="69">
        <v>0</v>
      </c>
      <c r="L138" s="69">
        <v>30</v>
      </c>
      <c r="M138" s="69">
        <v>5</v>
      </c>
      <c r="N138" s="69">
        <v>1</v>
      </c>
      <c r="O138" s="69">
        <v>0</v>
      </c>
      <c r="P138" s="98">
        <f t="shared" si="25"/>
        <v>36</v>
      </c>
      <c r="Q138" s="68">
        <v>24</v>
      </c>
      <c r="R138" s="68">
        <v>179</v>
      </c>
      <c r="S138" s="68">
        <v>99</v>
      </c>
      <c r="T138" s="41"/>
    </row>
    <row r="139" spans="1:20" s="2" customFormat="1" ht="13.5">
      <c r="A139" s="2">
        <v>13</v>
      </c>
      <c r="B139" s="65" t="s">
        <v>165</v>
      </c>
      <c r="C139" s="66" t="s">
        <v>276</v>
      </c>
      <c r="D139" s="67">
        <v>1361</v>
      </c>
      <c r="E139" s="92">
        <f t="shared" si="24"/>
        <v>1236</v>
      </c>
      <c r="F139" s="68">
        <v>76</v>
      </c>
      <c r="G139" s="122">
        <f t="shared" si="22"/>
        <v>0.061488673139158574</v>
      </c>
      <c r="H139" s="122">
        <f t="shared" si="23"/>
        <v>2.4271844660194173</v>
      </c>
      <c r="I139" s="69">
        <v>603</v>
      </c>
      <c r="J139" s="69">
        <v>603</v>
      </c>
      <c r="K139" s="69">
        <v>0</v>
      </c>
      <c r="L139" s="69">
        <v>28</v>
      </c>
      <c r="M139" s="69">
        <v>2</v>
      </c>
      <c r="N139" s="69">
        <v>0</v>
      </c>
      <c r="O139" s="69">
        <v>0</v>
      </c>
      <c r="P139" s="98">
        <f t="shared" si="25"/>
        <v>30</v>
      </c>
      <c r="Q139" s="68">
        <v>15</v>
      </c>
      <c r="R139" s="68">
        <v>150</v>
      </c>
      <c r="S139" s="68">
        <v>132</v>
      </c>
      <c r="T139" s="41"/>
    </row>
    <row r="140" spans="1:20" s="2" customFormat="1" ht="13.5">
      <c r="A140" s="2">
        <v>13</v>
      </c>
      <c r="B140" s="65" t="s">
        <v>166</v>
      </c>
      <c r="C140" s="66" t="s">
        <v>277</v>
      </c>
      <c r="D140" s="67">
        <v>4320</v>
      </c>
      <c r="E140" s="92">
        <f t="shared" si="24"/>
        <v>3770</v>
      </c>
      <c r="F140" s="68">
        <v>227</v>
      </c>
      <c r="G140" s="122">
        <f t="shared" si="22"/>
        <v>0.06021220159151194</v>
      </c>
      <c r="H140" s="122">
        <f t="shared" si="23"/>
        <v>1.909814323607427</v>
      </c>
      <c r="I140" s="69">
        <v>1579</v>
      </c>
      <c r="J140" s="69">
        <v>2119</v>
      </c>
      <c r="K140" s="69">
        <v>0</v>
      </c>
      <c r="L140" s="69">
        <v>61</v>
      </c>
      <c r="M140" s="69">
        <v>6</v>
      </c>
      <c r="N140" s="69">
        <v>5</v>
      </c>
      <c r="O140" s="69">
        <v>0</v>
      </c>
      <c r="P140" s="98">
        <f t="shared" si="25"/>
        <v>72</v>
      </c>
      <c r="Q140" s="68">
        <v>9</v>
      </c>
      <c r="R140" s="68">
        <v>177</v>
      </c>
      <c r="S140" s="68">
        <v>117</v>
      </c>
      <c r="T140" s="41"/>
    </row>
    <row r="141" spans="1:20" s="2" customFormat="1" ht="13.5">
      <c r="A141" s="2">
        <v>13</v>
      </c>
      <c r="B141" s="65" t="s">
        <v>167</v>
      </c>
      <c r="C141" s="66" t="s">
        <v>278</v>
      </c>
      <c r="D141" s="67">
        <v>5837</v>
      </c>
      <c r="E141" s="92">
        <f t="shared" si="24"/>
        <v>5213</v>
      </c>
      <c r="F141" s="68">
        <v>352</v>
      </c>
      <c r="G141" s="122">
        <f t="shared" si="22"/>
        <v>0.06752349894494533</v>
      </c>
      <c r="H141" s="122">
        <f t="shared" si="23"/>
        <v>2.3978515250335697</v>
      </c>
      <c r="I141" s="69">
        <v>2475</v>
      </c>
      <c r="J141" s="69">
        <v>2613</v>
      </c>
      <c r="K141" s="69">
        <v>0</v>
      </c>
      <c r="L141" s="69">
        <v>112</v>
      </c>
      <c r="M141" s="69">
        <v>9</v>
      </c>
      <c r="N141" s="69">
        <v>4</v>
      </c>
      <c r="O141" s="69">
        <v>0</v>
      </c>
      <c r="P141" s="98">
        <f t="shared" si="25"/>
        <v>125</v>
      </c>
      <c r="Q141" s="68">
        <v>199</v>
      </c>
      <c r="R141" s="68">
        <v>224</v>
      </c>
      <c r="S141" s="68">
        <v>294</v>
      </c>
      <c r="T141" s="41"/>
    </row>
    <row r="142" spans="1:20" s="2" customFormat="1" ht="13.5">
      <c r="A142" s="2">
        <v>13</v>
      </c>
      <c r="B142" s="65" t="s">
        <v>168</v>
      </c>
      <c r="C142" s="66" t="s">
        <v>279</v>
      </c>
      <c r="D142" s="67">
        <v>5760</v>
      </c>
      <c r="E142" s="92">
        <f t="shared" si="24"/>
        <v>4887</v>
      </c>
      <c r="F142" s="68">
        <v>493</v>
      </c>
      <c r="G142" s="122">
        <f t="shared" si="22"/>
        <v>0.10087988541027215</v>
      </c>
      <c r="H142" s="122">
        <f t="shared" si="23"/>
        <v>3.171679967260078</v>
      </c>
      <c r="I142" s="69">
        <v>1783</v>
      </c>
      <c r="J142" s="69">
        <v>2949</v>
      </c>
      <c r="K142" s="69">
        <v>0</v>
      </c>
      <c r="L142" s="69">
        <v>125</v>
      </c>
      <c r="M142" s="69">
        <v>24</v>
      </c>
      <c r="N142" s="69">
        <v>6</v>
      </c>
      <c r="O142" s="69">
        <v>0</v>
      </c>
      <c r="P142" s="98">
        <f t="shared" si="25"/>
        <v>155</v>
      </c>
      <c r="Q142" s="68">
        <v>113</v>
      </c>
      <c r="R142" s="68">
        <v>253</v>
      </c>
      <c r="S142" s="68">
        <v>444</v>
      </c>
      <c r="T142" s="41"/>
    </row>
    <row r="143" spans="1:20" s="2" customFormat="1" ht="13.5">
      <c r="A143" s="2">
        <v>13</v>
      </c>
      <c r="B143" s="65" t="s">
        <v>169</v>
      </c>
      <c r="C143" s="66" t="s">
        <v>280</v>
      </c>
      <c r="D143" s="67">
        <v>3750</v>
      </c>
      <c r="E143" s="92">
        <f t="shared" si="24"/>
        <v>2837</v>
      </c>
      <c r="F143" s="68">
        <v>303</v>
      </c>
      <c r="G143" s="122">
        <f t="shared" si="22"/>
        <v>0.10680296087416284</v>
      </c>
      <c r="H143" s="122">
        <f t="shared" si="23"/>
        <v>3.8068382093761017</v>
      </c>
      <c r="I143" s="69">
        <v>538</v>
      </c>
      <c r="J143" s="69">
        <v>2191</v>
      </c>
      <c r="K143" s="69">
        <v>0</v>
      </c>
      <c r="L143" s="69">
        <v>98</v>
      </c>
      <c r="M143" s="69">
        <v>5</v>
      </c>
      <c r="N143" s="69">
        <v>5</v>
      </c>
      <c r="O143" s="69"/>
      <c r="P143" s="98">
        <f t="shared" si="25"/>
        <v>108</v>
      </c>
      <c r="Q143" s="68">
        <v>101</v>
      </c>
      <c r="R143" s="68">
        <v>199</v>
      </c>
      <c r="S143" s="68">
        <v>142</v>
      </c>
      <c r="T143" s="41"/>
    </row>
    <row r="144" spans="1:20" s="2" customFormat="1" ht="13.5">
      <c r="A144" s="2">
        <v>13</v>
      </c>
      <c r="B144" s="70" t="s">
        <v>170</v>
      </c>
      <c r="C144" s="71" t="s">
        <v>20</v>
      </c>
      <c r="D144" s="72">
        <v>7069</v>
      </c>
      <c r="E144" s="93">
        <f t="shared" si="24"/>
        <v>5599</v>
      </c>
      <c r="F144" s="73">
        <v>439</v>
      </c>
      <c r="G144" s="122">
        <f t="shared" si="22"/>
        <v>0.07840685836756564</v>
      </c>
      <c r="H144" s="122">
        <f t="shared" si="23"/>
        <v>2.679049830326844</v>
      </c>
      <c r="I144" s="74">
        <v>3437</v>
      </c>
      <c r="J144" s="74">
        <v>2012</v>
      </c>
      <c r="K144" s="74">
        <v>0</v>
      </c>
      <c r="L144" s="74">
        <v>128</v>
      </c>
      <c r="M144" s="74">
        <v>19</v>
      </c>
      <c r="N144" s="74">
        <v>3</v>
      </c>
      <c r="O144" s="74">
        <v>0</v>
      </c>
      <c r="P144" s="95">
        <f t="shared" si="25"/>
        <v>150</v>
      </c>
      <c r="Q144" s="73">
        <v>516</v>
      </c>
      <c r="R144" s="73">
        <v>522</v>
      </c>
      <c r="S144" s="73">
        <v>432</v>
      </c>
      <c r="T144" s="47"/>
    </row>
    <row r="145" spans="2:20" s="2" customFormat="1" ht="13.5">
      <c r="B145" s="78"/>
      <c r="C145" s="79" t="s">
        <v>21</v>
      </c>
      <c r="D145" s="95">
        <f>SUM(D65:D144)</f>
        <v>439991</v>
      </c>
      <c r="E145" s="93">
        <f>I145+J145+K145+P145</f>
        <v>393211</v>
      </c>
      <c r="F145" s="95">
        <f aca="true" t="shared" si="26" ref="F145:O145">SUM(F65:F144)</f>
        <v>37917</v>
      </c>
      <c r="G145" s="122">
        <f t="shared" si="22"/>
        <v>0.09642914364043732</v>
      </c>
      <c r="H145" s="122">
        <f t="shared" si="23"/>
        <v>3.1692907878975918</v>
      </c>
      <c r="I145" s="95">
        <f t="shared" si="26"/>
        <v>199538</v>
      </c>
      <c r="J145" s="95">
        <f t="shared" si="26"/>
        <v>169930</v>
      </c>
      <c r="K145" s="95">
        <f t="shared" si="26"/>
        <v>11281</v>
      </c>
      <c r="L145" s="95">
        <f t="shared" si="26"/>
        <v>10662</v>
      </c>
      <c r="M145" s="95">
        <f t="shared" si="26"/>
        <v>1265</v>
      </c>
      <c r="N145" s="95">
        <f t="shared" si="26"/>
        <v>508</v>
      </c>
      <c r="O145" s="95">
        <f t="shared" si="26"/>
        <v>27</v>
      </c>
      <c r="P145" s="95">
        <f>SUM(L145:O145)</f>
        <v>12462</v>
      </c>
      <c r="Q145" s="95">
        <f>SUM(Q65:Q144)</f>
        <v>23599</v>
      </c>
      <c r="R145" s="95">
        <f>SUM(R65:R144)</f>
        <v>36791</v>
      </c>
      <c r="S145" s="95">
        <f>SUM(S65:S144)</f>
        <v>20278</v>
      </c>
      <c r="T145" s="114"/>
    </row>
    <row r="146" spans="2:8" s="2" customFormat="1" ht="13.5">
      <c r="B146" s="115"/>
      <c r="C146" s="9"/>
      <c r="G146" s="118"/>
      <c r="H146" s="118"/>
    </row>
    <row r="147" spans="2:8" s="2" customFormat="1" ht="13.5">
      <c r="B147" s="2" t="s">
        <v>282</v>
      </c>
      <c r="C147" s="9"/>
      <c r="G147" s="118"/>
      <c r="H147" s="118"/>
    </row>
    <row r="148" spans="2:8" s="2" customFormat="1" ht="13.5">
      <c r="B148" s="81" t="s">
        <v>283</v>
      </c>
      <c r="G148" s="118"/>
      <c r="H148" s="118"/>
    </row>
    <row r="149" spans="2:8" s="2" customFormat="1" ht="13.5">
      <c r="B149" s="81" t="s">
        <v>284</v>
      </c>
      <c r="G149" s="118"/>
      <c r="H149" s="118"/>
    </row>
    <row r="150" spans="2:8" s="2" customFormat="1" ht="13.5">
      <c r="B150" s="81" t="s">
        <v>285</v>
      </c>
      <c r="G150" s="118"/>
      <c r="H150" s="118"/>
    </row>
    <row r="157" spans="1:20" ht="17.25">
      <c r="A157" s="139"/>
      <c r="B157" s="140" t="s">
        <v>311</v>
      </c>
      <c r="C157" s="141"/>
      <c r="D157" s="141"/>
      <c r="E157" s="141"/>
      <c r="F157" s="142"/>
      <c r="G157" s="142"/>
      <c r="H157" s="142"/>
      <c r="I157" s="142"/>
      <c r="J157" s="142"/>
      <c r="K157" s="142"/>
      <c r="L157" s="143"/>
      <c r="M157" s="143"/>
      <c r="N157" s="143"/>
      <c r="O157" s="143"/>
      <c r="P157" s="142"/>
      <c r="Q157" s="142"/>
      <c r="R157" s="142"/>
      <c r="S157" s="142"/>
      <c r="T157" s="142"/>
    </row>
    <row r="158" spans="1:20" ht="14.25">
      <c r="A158" s="139"/>
      <c r="B158" s="144"/>
      <c r="C158" s="141"/>
      <c r="D158" s="141"/>
      <c r="E158" s="141"/>
      <c r="F158" s="142"/>
      <c r="G158" s="142"/>
      <c r="H158" s="142"/>
      <c r="I158" s="142"/>
      <c r="J158" s="142"/>
      <c r="K158" s="142"/>
      <c r="L158" s="143"/>
      <c r="M158" s="143"/>
      <c r="N158" s="143"/>
      <c r="O158" s="143"/>
      <c r="P158" s="142"/>
      <c r="Q158" s="142"/>
      <c r="R158" s="142"/>
      <c r="S158" s="142"/>
      <c r="T158" s="142"/>
    </row>
    <row r="159" spans="1:20" ht="13.5">
      <c r="A159" s="139"/>
      <c r="B159" s="145"/>
      <c r="C159" s="146"/>
      <c r="D159" s="239" t="s">
        <v>312</v>
      </c>
      <c r="E159" s="239" t="s">
        <v>313</v>
      </c>
      <c r="F159" s="147" t="s">
        <v>314</v>
      </c>
      <c r="G159" s="241" t="s">
        <v>315</v>
      </c>
      <c r="H159" s="241" t="s">
        <v>316</v>
      </c>
      <c r="I159" s="243" t="s">
        <v>317</v>
      </c>
      <c r="J159" s="244"/>
      <c r="K159" s="245"/>
      <c r="L159" s="148" t="s">
        <v>318</v>
      </c>
      <c r="M159" s="148"/>
      <c r="N159" s="148"/>
      <c r="O159" s="148"/>
      <c r="P159" s="146"/>
      <c r="Q159" s="149" t="s">
        <v>319</v>
      </c>
      <c r="R159" s="149" t="s">
        <v>320</v>
      </c>
      <c r="S159" s="149" t="s">
        <v>321</v>
      </c>
      <c r="T159" s="239" t="s">
        <v>322</v>
      </c>
    </row>
    <row r="160" spans="1:20" ht="13.5">
      <c r="A160" s="139"/>
      <c r="B160" s="150"/>
      <c r="C160" s="151"/>
      <c r="D160" s="240"/>
      <c r="E160" s="240"/>
      <c r="F160" s="152" t="s">
        <v>323</v>
      </c>
      <c r="G160" s="242"/>
      <c r="H160" s="242"/>
      <c r="I160" s="153" t="s">
        <v>324</v>
      </c>
      <c r="J160" s="154" t="s">
        <v>325</v>
      </c>
      <c r="K160" s="155" t="s">
        <v>326</v>
      </c>
      <c r="L160" s="156" t="s">
        <v>1</v>
      </c>
      <c r="M160" s="157" t="s">
        <v>2</v>
      </c>
      <c r="N160" s="157" t="s">
        <v>3</v>
      </c>
      <c r="O160" s="158" t="s">
        <v>327</v>
      </c>
      <c r="P160" s="159" t="s">
        <v>4</v>
      </c>
      <c r="Q160" s="160" t="s">
        <v>328</v>
      </c>
      <c r="R160" s="160" t="s">
        <v>329</v>
      </c>
      <c r="S160" s="160" t="s">
        <v>328</v>
      </c>
      <c r="T160" s="240"/>
    </row>
    <row r="161" spans="1:20" ht="13.5">
      <c r="A161" s="139"/>
      <c r="B161" s="161"/>
      <c r="C161" s="162"/>
      <c r="D161" s="163" t="s">
        <v>330</v>
      </c>
      <c r="E161" s="163" t="s">
        <v>330</v>
      </c>
      <c r="F161" s="164" t="s">
        <v>308</v>
      </c>
      <c r="G161" s="165" t="s">
        <v>308</v>
      </c>
      <c r="H161" s="165" t="s">
        <v>309</v>
      </c>
      <c r="I161" s="166" t="s">
        <v>331</v>
      </c>
      <c r="J161" s="167" t="s">
        <v>331</v>
      </c>
      <c r="K161" s="168" t="s">
        <v>331</v>
      </c>
      <c r="L161" s="166" t="s">
        <v>331</v>
      </c>
      <c r="M161" s="167" t="s">
        <v>331</v>
      </c>
      <c r="N161" s="167" t="s">
        <v>331</v>
      </c>
      <c r="O161" s="168" t="s">
        <v>331</v>
      </c>
      <c r="P161" s="169" t="s">
        <v>331</v>
      </c>
      <c r="Q161" s="169" t="s">
        <v>331</v>
      </c>
      <c r="R161" s="169" t="s">
        <v>331</v>
      </c>
      <c r="S161" s="169" t="s">
        <v>331</v>
      </c>
      <c r="T161" s="169"/>
    </row>
    <row r="162" spans="1:20" ht="13.5">
      <c r="A162" s="139">
        <v>1</v>
      </c>
      <c r="B162" s="170" t="s">
        <v>332</v>
      </c>
      <c r="C162" s="171" t="s">
        <v>171</v>
      </c>
      <c r="D162" s="172">
        <f>SUMIF($A$8:$A$144,$A162,D$8:D$144)</f>
        <v>46747</v>
      </c>
      <c r="E162" s="173">
        <f aca="true" t="shared" si="27" ref="E162:F208">SUMIF($A$8:$A$144,$A162,E$8:E$144)</f>
        <v>42447</v>
      </c>
      <c r="F162" s="173">
        <f>SUMIF($A$8:$A$144,$A162,F$8:F$144)</f>
        <v>7166</v>
      </c>
      <c r="G162" s="174">
        <f>ROUND(F162/E162,2)</f>
        <v>0.17</v>
      </c>
      <c r="H162" s="174">
        <f>ROUND(P162/E162*100,2)</f>
        <v>5.03</v>
      </c>
      <c r="I162" s="173">
        <f aca="true" t="shared" si="28" ref="I162:O198">SUMIF($A$8:$A$144,$A162,I$8:I$144)</f>
        <v>27269</v>
      </c>
      <c r="J162" s="173">
        <f t="shared" si="28"/>
        <v>11712</v>
      </c>
      <c r="K162" s="173">
        <f t="shared" si="28"/>
        <v>1330</v>
      </c>
      <c r="L162" s="173">
        <f t="shared" si="28"/>
        <v>1785</v>
      </c>
      <c r="M162" s="173">
        <f t="shared" si="28"/>
        <v>248</v>
      </c>
      <c r="N162" s="173">
        <f t="shared" si="28"/>
        <v>87</v>
      </c>
      <c r="O162" s="173">
        <f t="shared" si="28"/>
        <v>16</v>
      </c>
      <c r="P162" s="173">
        <f aca="true" t="shared" si="29" ref="P162:P210">SUM(L162:O162)</f>
        <v>2136</v>
      </c>
      <c r="Q162" s="173">
        <f aca="true" t="shared" si="30" ref="Q162:S208">SUMIF($A$8:$A$144,$A162,Q$8:Q$144)</f>
        <v>1516</v>
      </c>
      <c r="R162" s="173">
        <f t="shared" si="30"/>
        <v>1975</v>
      </c>
      <c r="S162" s="173">
        <f t="shared" si="30"/>
        <v>689</v>
      </c>
      <c r="T162" s="175"/>
    </row>
    <row r="163" spans="1:20" ht="13.5">
      <c r="A163" s="139">
        <v>2</v>
      </c>
      <c r="B163" s="176" t="s">
        <v>333</v>
      </c>
      <c r="C163" s="177" t="s">
        <v>172</v>
      </c>
      <c r="D163" s="178">
        <f aca="true" t="shared" si="31" ref="D163:D208">SUMIF($A$8:$A$144,$A163,D$8:D$144)</f>
        <v>12674</v>
      </c>
      <c r="E163" s="179">
        <f t="shared" si="27"/>
        <v>11961</v>
      </c>
      <c r="F163" s="179">
        <f t="shared" si="27"/>
        <v>2036</v>
      </c>
      <c r="G163" s="180">
        <f aca="true" t="shared" si="32" ref="G163:G208">ROUND(F163/E163,2)</f>
        <v>0.17</v>
      </c>
      <c r="H163" s="180">
        <f aca="true" t="shared" si="33" ref="H163:H208">ROUND(P163/E163*100,2)</f>
        <v>5.23</v>
      </c>
      <c r="I163" s="179">
        <f t="shared" si="28"/>
        <v>7842</v>
      </c>
      <c r="J163" s="179">
        <f t="shared" si="28"/>
        <v>3047</v>
      </c>
      <c r="K163" s="179">
        <f t="shared" si="28"/>
        <v>446</v>
      </c>
      <c r="L163" s="179">
        <f t="shared" si="28"/>
        <v>510</v>
      </c>
      <c r="M163" s="179">
        <f t="shared" si="28"/>
        <v>72</v>
      </c>
      <c r="N163" s="179">
        <f t="shared" si="28"/>
        <v>26</v>
      </c>
      <c r="O163" s="179">
        <f t="shared" si="28"/>
        <v>18</v>
      </c>
      <c r="P163" s="179">
        <f t="shared" si="29"/>
        <v>626</v>
      </c>
      <c r="Q163" s="179">
        <f t="shared" si="30"/>
        <v>327</v>
      </c>
      <c r="R163" s="179">
        <f t="shared" si="30"/>
        <v>884</v>
      </c>
      <c r="S163" s="179">
        <f t="shared" si="30"/>
        <v>727</v>
      </c>
      <c r="T163" s="181"/>
    </row>
    <row r="164" spans="1:20" ht="13.5">
      <c r="A164" s="139">
        <v>3</v>
      </c>
      <c r="B164" s="176" t="s">
        <v>334</v>
      </c>
      <c r="C164" s="177" t="s">
        <v>173</v>
      </c>
      <c r="D164" s="178">
        <f t="shared" si="31"/>
        <v>12269</v>
      </c>
      <c r="E164" s="179">
        <f t="shared" si="27"/>
        <v>11738</v>
      </c>
      <c r="F164" s="179">
        <f t="shared" si="27"/>
        <v>1469</v>
      </c>
      <c r="G164" s="180">
        <f t="shared" si="32"/>
        <v>0.13</v>
      </c>
      <c r="H164" s="180">
        <f t="shared" si="33"/>
        <v>4.03</v>
      </c>
      <c r="I164" s="179">
        <f t="shared" si="28"/>
        <v>5664</v>
      </c>
      <c r="J164" s="179">
        <f t="shared" si="28"/>
        <v>5387</v>
      </c>
      <c r="K164" s="179">
        <f t="shared" si="28"/>
        <v>214</v>
      </c>
      <c r="L164" s="179">
        <f t="shared" si="28"/>
        <v>416</v>
      </c>
      <c r="M164" s="179">
        <f t="shared" si="28"/>
        <v>34</v>
      </c>
      <c r="N164" s="179">
        <f t="shared" si="28"/>
        <v>18</v>
      </c>
      <c r="O164" s="179">
        <f t="shared" si="28"/>
        <v>5</v>
      </c>
      <c r="P164" s="179">
        <f t="shared" si="29"/>
        <v>473</v>
      </c>
      <c r="Q164" s="179">
        <f t="shared" si="30"/>
        <v>267</v>
      </c>
      <c r="R164" s="179">
        <f t="shared" si="30"/>
        <v>641</v>
      </c>
      <c r="S164" s="179">
        <f t="shared" si="30"/>
        <v>126</v>
      </c>
      <c r="T164" s="181"/>
    </row>
    <row r="165" spans="1:20" ht="13.5">
      <c r="A165" s="139">
        <v>4</v>
      </c>
      <c r="B165" s="176" t="s">
        <v>51</v>
      </c>
      <c r="C165" s="177" t="s">
        <v>174</v>
      </c>
      <c r="D165" s="178">
        <f t="shared" si="31"/>
        <v>21775</v>
      </c>
      <c r="E165" s="179">
        <f t="shared" si="27"/>
        <v>20434</v>
      </c>
      <c r="F165" s="179">
        <f t="shared" si="27"/>
        <v>3190</v>
      </c>
      <c r="G165" s="180">
        <f t="shared" si="32"/>
        <v>0.16</v>
      </c>
      <c r="H165" s="180">
        <f t="shared" si="33"/>
        <v>4.75</v>
      </c>
      <c r="I165" s="179">
        <f t="shared" si="28"/>
        <v>10848</v>
      </c>
      <c r="J165" s="179">
        <f t="shared" si="28"/>
        <v>7217</v>
      </c>
      <c r="K165" s="179">
        <f t="shared" si="28"/>
        <v>1398</v>
      </c>
      <c r="L165" s="179">
        <f t="shared" si="28"/>
        <v>781</v>
      </c>
      <c r="M165" s="179">
        <f t="shared" si="28"/>
        <v>118</v>
      </c>
      <c r="N165" s="179">
        <f t="shared" si="28"/>
        <v>42</v>
      </c>
      <c r="O165" s="179">
        <f t="shared" si="28"/>
        <v>30</v>
      </c>
      <c r="P165" s="179">
        <f t="shared" si="29"/>
        <v>971</v>
      </c>
      <c r="Q165" s="179">
        <f t="shared" si="30"/>
        <v>601</v>
      </c>
      <c r="R165" s="179">
        <f t="shared" si="30"/>
        <v>1647</v>
      </c>
      <c r="S165" s="179">
        <f t="shared" si="30"/>
        <v>1017</v>
      </c>
      <c r="T165" s="181"/>
    </row>
    <row r="166" spans="1:20" ht="13.5">
      <c r="A166" s="139">
        <v>5</v>
      </c>
      <c r="B166" s="182" t="s">
        <v>52</v>
      </c>
      <c r="C166" s="183" t="s">
        <v>175</v>
      </c>
      <c r="D166" s="184">
        <f t="shared" si="31"/>
        <v>8668</v>
      </c>
      <c r="E166" s="185">
        <f t="shared" si="27"/>
        <v>8234</v>
      </c>
      <c r="F166" s="185">
        <f t="shared" si="27"/>
        <v>1444</v>
      </c>
      <c r="G166" s="186">
        <f t="shared" si="32"/>
        <v>0.18</v>
      </c>
      <c r="H166" s="186">
        <f t="shared" si="33"/>
        <v>5.62</v>
      </c>
      <c r="I166" s="185">
        <f t="shared" si="28"/>
        <v>6125</v>
      </c>
      <c r="J166" s="185">
        <f t="shared" si="28"/>
        <v>1167</v>
      </c>
      <c r="K166" s="185">
        <f t="shared" si="28"/>
        <v>479</v>
      </c>
      <c r="L166" s="185">
        <f t="shared" si="28"/>
        <v>388</v>
      </c>
      <c r="M166" s="185">
        <f t="shared" si="28"/>
        <v>37</v>
      </c>
      <c r="N166" s="185">
        <f t="shared" si="28"/>
        <v>28</v>
      </c>
      <c r="O166" s="185">
        <f t="shared" si="28"/>
        <v>10</v>
      </c>
      <c r="P166" s="185">
        <f t="shared" si="29"/>
        <v>463</v>
      </c>
      <c r="Q166" s="185">
        <f t="shared" si="30"/>
        <v>185</v>
      </c>
      <c r="R166" s="185">
        <f t="shared" si="30"/>
        <v>611</v>
      </c>
      <c r="S166" s="185">
        <f t="shared" si="30"/>
        <v>142</v>
      </c>
      <c r="T166" s="187"/>
    </row>
    <row r="167" spans="1:20" ht="13.5">
      <c r="A167" s="139">
        <v>6</v>
      </c>
      <c r="B167" s="170" t="s">
        <v>53</v>
      </c>
      <c r="C167" s="171" t="s">
        <v>176</v>
      </c>
      <c r="D167" s="172">
        <f t="shared" si="31"/>
        <v>10718</v>
      </c>
      <c r="E167" s="173">
        <f t="shared" si="27"/>
        <v>10523</v>
      </c>
      <c r="F167" s="173">
        <f t="shared" si="27"/>
        <v>1424</v>
      </c>
      <c r="G167" s="174">
        <f t="shared" si="32"/>
        <v>0.14</v>
      </c>
      <c r="H167" s="174">
        <f t="shared" si="33"/>
        <v>4.5</v>
      </c>
      <c r="I167" s="173">
        <f t="shared" si="28"/>
        <v>7637</v>
      </c>
      <c r="J167" s="173">
        <f t="shared" si="28"/>
        <v>2314</v>
      </c>
      <c r="K167" s="173">
        <f t="shared" si="28"/>
        <v>98</v>
      </c>
      <c r="L167" s="173">
        <f t="shared" si="28"/>
        <v>405</v>
      </c>
      <c r="M167" s="173">
        <f t="shared" si="28"/>
        <v>47</v>
      </c>
      <c r="N167" s="173">
        <f t="shared" si="28"/>
        <v>22</v>
      </c>
      <c r="O167" s="173">
        <f t="shared" si="28"/>
        <v>0</v>
      </c>
      <c r="P167" s="173">
        <f t="shared" si="29"/>
        <v>474</v>
      </c>
      <c r="Q167" s="173">
        <f t="shared" si="30"/>
        <v>259</v>
      </c>
      <c r="R167" s="173">
        <f t="shared" si="30"/>
        <v>492</v>
      </c>
      <c r="S167" s="173">
        <f t="shared" si="30"/>
        <v>507</v>
      </c>
      <c r="T167" s="175"/>
    </row>
    <row r="168" spans="1:20" ht="13.5">
      <c r="A168" s="139">
        <v>7</v>
      </c>
      <c r="B168" s="176" t="s">
        <v>54</v>
      </c>
      <c r="C168" s="177" t="s">
        <v>177</v>
      </c>
      <c r="D168" s="178">
        <f t="shared" si="31"/>
        <v>19870</v>
      </c>
      <c r="E168" s="179">
        <f t="shared" si="27"/>
        <v>18802</v>
      </c>
      <c r="F168" s="179">
        <f t="shared" si="27"/>
        <v>2892</v>
      </c>
      <c r="G168" s="180">
        <f t="shared" si="32"/>
        <v>0.15</v>
      </c>
      <c r="H168" s="180">
        <f t="shared" si="33"/>
        <v>5.01</v>
      </c>
      <c r="I168" s="179">
        <f t="shared" si="28"/>
        <v>6777</v>
      </c>
      <c r="J168" s="179">
        <f t="shared" si="28"/>
        <v>10992</v>
      </c>
      <c r="K168" s="179">
        <f t="shared" si="28"/>
        <v>91</v>
      </c>
      <c r="L168" s="179">
        <f t="shared" si="28"/>
        <v>794</v>
      </c>
      <c r="M168" s="179">
        <f t="shared" si="28"/>
        <v>77</v>
      </c>
      <c r="N168" s="179">
        <f t="shared" si="28"/>
        <v>58</v>
      </c>
      <c r="O168" s="179">
        <f t="shared" si="28"/>
        <v>13</v>
      </c>
      <c r="P168" s="179">
        <f t="shared" si="29"/>
        <v>942</v>
      </c>
      <c r="Q168" s="179">
        <f t="shared" si="30"/>
        <v>1128</v>
      </c>
      <c r="R168" s="179">
        <f t="shared" si="30"/>
        <v>1857</v>
      </c>
      <c r="S168" s="179">
        <f t="shared" si="30"/>
        <v>523</v>
      </c>
      <c r="T168" s="181"/>
    </row>
    <row r="169" spans="1:20" ht="13.5">
      <c r="A169" s="139">
        <v>8</v>
      </c>
      <c r="B169" s="176" t="s">
        <v>55</v>
      </c>
      <c r="C169" s="177" t="s">
        <v>178</v>
      </c>
      <c r="D169" s="178">
        <f t="shared" si="31"/>
        <v>28213</v>
      </c>
      <c r="E169" s="179">
        <f t="shared" si="27"/>
        <v>25203</v>
      </c>
      <c r="F169" s="179">
        <f t="shared" si="27"/>
        <v>3361</v>
      </c>
      <c r="G169" s="180">
        <f t="shared" si="32"/>
        <v>0.13</v>
      </c>
      <c r="H169" s="180">
        <f t="shared" si="33"/>
        <v>4.32</v>
      </c>
      <c r="I169" s="179">
        <f t="shared" si="28"/>
        <v>19881</v>
      </c>
      <c r="J169" s="179">
        <f t="shared" si="28"/>
        <v>3792</v>
      </c>
      <c r="K169" s="179">
        <f t="shared" si="28"/>
        <v>441</v>
      </c>
      <c r="L169" s="179">
        <f t="shared" si="28"/>
        <v>914</v>
      </c>
      <c r="M169" s="179">
        <f t="shared" si="28"/>
        <v>128</v>
      </c>
      <c r="N169" s="179">
        <f t="shared" si="28"/>
        <v>42</v>
      </c>
      <c r="O169" s="179">
        <f t="shared" si="28"/>
        <v>5</v>
      </c>
      <c r="P169" s="179">
        <f t="shared" si="29"/>
        <v>1089</v>
      </c>
      <c r="Q169" s="179">
        <f t="shared" si="30"/>
        <v>759</v>
      </c>
      <c r="R169" s="179">
        <f t="shared" si="30"/>
        <v>2096</v>
      </c>
      <c r="S169" s="179">
        <f t="shared" si="30"/>
        <v>272</v>
      </c>
      <c r="T169" s="181"/>
    </row>
    <row r="170" spans="1:20" ht="13.5">
      <c r="A170" s="139">
        <v>9</v>
      </c>
      <c r="B170" s="176" t="s">
        <v>56</v>
      </c>
      <c r="C170" s="177" t="s">
        <v>179</v>
      </c>
      <c r="D170" s="178">
        <f t="shared" si="31"/>
        <v>18812</v>
      </c>
      <c r="E170" s="179">
        <f t="shared" si="27"/>
        <v>17715</v>
      </c>
      <c r="F170" s="179">
        <f t="shared" si="27"/>
        <v>2051</v>
      </c>
      <c r="G170" s="180">
        <f t="shared" si="32"/>
        <v>0.12</v>
      </c>
      <c r="H170" s="180">
        <f t="shared" si="33"/>
        <v>3.79</v>
      </c>
      <c r="I170" s="179">
        <f t="shared" si="28"/>
        <v>11619</v>
      </c>
      <c r="J170" s="179">
        <f t="shared" si="28"/>
        <v>1798</v>
      </c>
      <c r="K170" s="179">
        <f t="shared" si="28"/>
        <v>3627</v>
      </c>
      <c r="L170" s="179">
        <f t="shared" si="28"/>
        <v>479</v>
      </c>
      <c r="M170" s="179">
        <f t="shared" si="28"/>
        <v>90</v>
      </c>
      <c r="N170" s="179">
        <f t="shared" si="28"/>
        <v>48</v>
      </c>
      <c r="O170" s="179">
        <f t="shared" si="28"/>
        <v>54</v>
      </c>
      <c r="P170" s="179">
        <f t="shared" si="29"/>
        <v>671</v>
      </c>
      <c r="Q170" s="179">
        <f t="shared" si="30"/>
        <v>744</v>
      </c>
      <c r="R170" s="179">
        <f t="shared" si="30"/>
        <v>963</v>
      </c>
      <c r="S170" s="179">
        <f t="shared" si="30"/>
        <v>689</v>
      </c>
      <c r="T170" s="181"/>
    </row>
    <row r="171" spans="1:20" ht="13.5">
      <c r="A171" s="139">
        <v>10</v>
      </c>
      <c r="B171" s="182" t="s">
        <v>57</v>
      </c>
      <c r="C171" s="183" t="s">
        <v>180</v>
      </c>
      <c r="D171" s="184">
        <f t="shared" si="31"/>
        <v>19504</v>
      </c>
      <c r="E171" s="185">
        <f t="shared" si="27"/>
        <v>18229</v>
      </c>
      <c r="F171" s="185">
        <f t="shared" si="27"/>
        <v>2419</v>
      </c>
      <c r="G171" s="186">
        <f t="shared" si="32"/>
        <v>0.13</v>
      </c>
      <c r="H171" s="186">
        <f t="shared" si="33"/>
        <v>4.1</v>
      </c>
      <c r="I171" s="185">
        <f t="shared" si="28"/>
        <v>13075</v>
      </c>
      <c r="J171" s="185">
        <f t="shared" si="28"/>
        <v>2202</v>
      </c>
      <c r="K171" s="185">
        <f t="shared" si="28"/>
        <v>2204</v>
      </c>
      <c r="L171" s="185">
        <f t="shared" si="28"/>
        <v>608</v>
      </c>
      <c r="M171" s="185">
        <f t="shared" si="28"/>
        <v>90</v>
      </c>
      <c r="N171" s="185">
        <f t="shared" si="28"/>
        <v>44</v>
      </c>
      <c r="O171" s="185">
        <f t="shared" si="28"/>
        <v>6</v>
      </c>
      <c r="P171" s="185">
        <f t="shared" si="29"/>
        <v>748</v>
      </c>
      <c r="Q171" s="185">
        <f t="shared" si="30"/>
        <v>469</v>
      </c>
      <c r="R171" s="185">
        <f t="shared" si="30"/>
        <v>1290</v>
      </c>
      <c r="S171" s="185">
        <f t="shared" si="30"/>
        <v>868</v>
      </c>
      <c r="T171" s="187"/>
    </row>
    <row r="172" spans="1:20" ht="13.5">
      <c r="A172" s="139">
        <v>11</v>
      </c>
      <c r="B172" s="170" t="s">
        <v>58</v>
      </c>
      <c r="C172" s="171" t="s">
        <v>181</v>
      </c>
      <c r="D172" s="172">
        <f t="shared" si="31"/>
        <v>66756</v>
      </c>
      <c r="E172" s="173">
        <f t="shared" si="27"/>
        <v>59073</v>
      </c>
      <c r="F172" s="173">
        <f t="shared" si="27"/>
        <v>6116</v>
      </c>
      <c r="G172" s="174">
        <f t="shared" si="32"/>
        <v>0.1</v>
      </c>
      <c r="H172" s="174">
        <f t="shared" si="33"/>
        <v>3.29</v>
      </c>
      <c r="I172" s="173">
        <f t="shared" si="28"/>
        <v>33040</v>
      </c>
      <c r="J172" s="173">
        <f t="shared" si="28"/>
        <v>21075</v>
      </c>
      <c r="K172" s="173">
        <f t="shared" si="28"/>
        <v>3013</v>
      </c>
      <c r="L172" s="173">
        <f t="shared" si="28"/>
        <v>1556</v>
      </c>
      <c r="M172" s="173">
        <f t="shared" si="28"/>
        <v>256</v>
      </c>
      <c r="N172" s="173">
        <f t="shared" si="28"/>
        <v>100</v>
      </c>
      <c r="O172" s="173">
        <f t="shared" si="28"/>
        <v>33</v>
      </c>
      <c r="P172" s="173">
        <f t="shared" si="29"/>
        <v>1945</v>
      </c>
      <c r="Q172" s="173">
        <f t="shared" si="30"/>
        <v>2206</v>
      </c>
      <c r="R172" s="173">
        <f t="shared" si="30"/>
        <v>4891</v>
      </c>
      <c r="S172" s="173">
        <f t="shared" si="30"/>
        <v>2640</v>
      </c>
      <c r="T172" s="175"/>
    </row>
    <row r="173" spans="1:20" ht="13.5">
      <c r="A173" s="139">
        <v>12</v>
      </c>
      <c r="B173" s="176" t="s">
        <v>59</v>
      </c>
      <c r="C173" s="177" t="s">
        <v>182</v>
      </c>
      <c r="D173" s="178">
        <f t="shared" si="31"/>
        <v>56707</v>
      </c>
      <c r="E173" s="179">
        <f t="shared" si="27"/>
        <v>51063</v>
      </c>
      <c r="F173" s="179">
        <f t="shared" si="27"/>
        <v>5571</v>
      </c>
      <c r="G173" s="180">
        <f t="shared" si="32"/>
        <v>0.11</v>
      </c>
      <c r="H173" s="180">
        <f t="shared" si="33"/>
        <v>3.51</v>
      </c>
      <c r="I173" s="179">
        <f t="shared" si="28"/>
        <v>24884</v>
      </c>
      <c r="J173" s="179">
        <f t="shared" si="28"/>
        <v>23671</v>
      </c>
      <c r="K173" s="179">
        <f t="shared" si="28"/>
        <v>717</v>
      </c>
      <c r="L173" s="179">
        <f t="shared" si="28"/>
        <v>1485</v>
      </c>
      <c r="M173" s="179">
        <f t="shared" si="28"/>
        <v>190</v>
      </c>
      <c r="N173" s="179">
        <f t="shared" si="28"/>
        <v>96</v>
      </c>
      <c r="O173" s="179">
        <f t="shared" si="28"/>
        <v>20</v>
      </c>
      <c r="P173" s="179">
        <f t="shared" si="29"/>
        <v>1791</v>
      </c>
      <c r="Q173" s="179">
        <f t="shared" si="30"/>
        <v>2583</v>
      </c>
      <c r="R173" s="179">
        <f t="shared" si="30"/>
        <v>4316</v>
      </c>
      <c r="S173" s="179">
        <f t="shared" si="30"/>
        <v>2606</v>
      </c>
      <c r="T173" s="181"/>
    </row>
    <row r="174" spans="1:20" ht="13.5">
      <c r="A174" s="139">
        <v>13</v>
      </c>
      <c r="B174" s="176" t="s">
        <v>60</v>
      </c>
      <c r="C174" s="177" t="s">
        <v>183</v>
      </c>
      <c r="D174" s="178">
        <f t="shared" si="31"/>
        <v>101799</v>
      </c>
      <c r="E174" s="179">
        <f t="shared" si="27"/>
        <v>85674</v>
      </c>
      <c r="F174" s="179">
        <f t="shared" si="27"/>
        <v>7178</v>
      </c>
      <c r="G174" s="180">
        <f t="shared" si="32"/>
        <v>0.08</v>
      </c>
      <c r="H174" s="180">
        <f t="shared" si="33"/>
        <v>2.85</v>
      </c>
      <c r="I174" s="179">
        <f t="shared" si="28"/>
        <v>31847</v>
      </c>
      <c r="J174" s="179">
        <f t="shared" si="28"/>
        <v>51388</v>
      </c>
      <c r="K174" s="179">
        <f t="shared" si="28"/>
        <v>0</v>
      </c>
      <c r="L174" s="179">
        <f t="shared" si="28"/>
        <v>2075</v>
      </c>
      <c r="M174" s="179">
        <f t="shared" si="28"/>
        <v>265</v>
      </c>
      <c r="N174" s="179">
        <f t="shared" si="28"/>
        <v>99</v>
      </c>
      <c r="O174" s="179">
        <f t="shared" si="28"/>
        <v>0</v>
      </c>
      <c r="P174" s="179">
        <f t="shared" si="29"/>
        <v>2439</v>
      </c>
      <c r="Q174" s="179">
        <f t="shared" si="30"/>
        <v>4609</v>
      </c>
      <c r="R174" s="179">
        <f t="shared" si="30"/>
        <v>7617</v>
      </c>
      <c r="S174" s="179">
        <f t="shared" si="30"/>
        <v>6478</v>
      </c>
      <c r="T174" s="181"/>
    </row>
    <row r="175" spans="1:20" ht="13.5">
      <c r="A175" s="139">
        <v>14</v>
      </c>
      <c r="B175" s="176" t="s">
        <v>61</v>
      </c>
      <c r="C175" s="177" t="s">
        <v>5</v>
      </c>
      <c r="D175" s="178">
        <f t="shared" si="31"/>
        <v>82430</v>
      </c>
      <c r="E175" s="179">
        <f t="shared" si="27"/>
        <v>76271</v>
      </c>
      <c r="F175" s="179">
        <f t="shared" si="27"/>
        <v>6743</v>
      </c>
      <c r="G175" s="180">
        <f t="shared" si="32"/>
        <v>0.09</v>
      </c>
      <c r="H175" s="180">
        <f t="shared" si="33"/>
        <v>2.85</v>
      </c>
      <c r="I175" s="179">
        <f t="shared" si="28"/>
        <v>55858</v>
      </c>
      <c r="J175" s="179">
        <f t="shared" si="28"/>
        <v>18055</v>
      </c>
      <c r="K175" s="179">
        <f t="shared" si="28"/>
        <v>183</v>
      </c>
      <c r="L175" s="179">
        <f t="shared" si="28"/>
        <v>1862</v>
      </c>
      <c r="M175" s="179">
        <f t="shared" si="28"/>
        <v>204</v>
      </c>
      <c r="N175" s="179">
        <f t="shared" si="28"/>
        <v>107</v>
      </c>
      <c r="O175" s="179">
        <f t="shared" si="28"/>
        <v>2</v>
      </c>
      <c r="P175" s="179">
        <f t="shared" si="29"/>
        <v>2175</v>
      </c>
      <c r="Q175" s="179">
        <f t="shared" si="30"/>
        <v>7138</v>
      </c>
      <c r="R175" s="179">
        <f t="shared" si="30"/>
        <v>9116</v>
      </c>
      <c r="S175" s="179">
        <f t="shared" si="30"/>
        <v>5392</v>
      </c>
      <c r="T175" s="181"/>
    </row>
    <row r="176" spans="1:20" ht="13.5">
      <c r="A176" s="139">
        <v>15</v>
      </c>
      <c r="B176" s="182" t="s">
        <v>62</v>
      </c>
      <c r="C176" s="183" t="s">
        <v>184</v>
      </c>
      <c r="D176" s="184">
        <f t="shared" si="31"/>
        <v>21046</v>
      </c>
      <c r="E176" s="185">
        <f t="shared" si="27"/>
        <v>20155</v>
      </c>
      <c r="F176" s="185">
        <f t="shared" si="27"/>
        <v>2171</v>
      </c>
      <c r="G176" s="186">
        <f t="shared" si="32"/>
        <v>0.11</v>
      </c>
      <c r="H176" s="186">
        <f t="shared" si="33"/>
        <v>3.62</v>
      </c>
      <c r="I176" s="185">
        <f t="shared" si="28"/>
        <v>1272</v>
      </c>
      <c r="J176" s="185">
        <f t="shared" si="28"/>
        <v>3066</v>
      </c>
      <c r="K176" s="185">
        <f t="shared" si="28"/>
        <v>15087</v>
      </c>
      <c r="L176" s="185">
        <f t="shared" si="28"/>
        <v>631</v>
      </c>
      <c r="M176" s="185">
        <f t="shared" si="28"/>
        <v>61</v>
      </c>
      <c r="N176" s="185">
        <f t="shared" si="28"/>
        <v>38</v>
      </c>
      <c r="O176" s="185">
        <f t="shared" si="28"/>
        <v>0</v>
      </c>
      <c r="P176" s="185">
        <f t="shared" si="29"/>
        <v>730</v>
      </c>
      <c r="Q176" s="185">
        <f t="shared" si="30"/>
        <v>127</v>
      </c>
      <c r="R176" s="185">
        <f t="shared" si="30"/>
        <v>626</v>
      </c>
      <c r="S176" s="185">
        <f t="shared" si="30"/>
        <v>129</v>
      </c>
      <c r="T176" s="187"/>
    </row>
    <row r="177" spans="1:20" ht="13.5">
      <c r="A177" s="139">
        <v>16</v>
      </c>
      <c r="B177" s="170" t="s">
        <v>63</v>
      </c>
      <c r="C177" s="171" t="s">
        <v>185</v>
      </c>
      <c r="D177" s="172">
        <f t="shared" si="31"/>
        <v>10135</v>
      </c>
      <c r="E177" s="173">
        <f t="shared" si="27"/>
        <v>9827</v>
      </c>
      <c r="F177" s="173">
        <f t="shared" si="27"/>
        <v>751</v>
      </c>
      <c r="G177" s="174">
        <f t="shared" si="32"/>
        <v>0.08</v>
      </c>
      <c r="H177" s="174">
        <f t="shared" si="33"/>
        <v>2.48</v>
      </c>
      <c r="I177" s="173">
        <f t="shared" si="28"/>
        <v>3902</v>
      </c>
      <c r="J177" s="173">
        <f t="shared" si="28"/>
        <v>5681</v>
      </c>
      <c r="K177" s="173">
        <f t="shared" si="28"/>
        <v>0</v>
      </c>
      <c r="L177" s="173">
        <f t="shared" si="28"/>
        <v>205</v>
      </c>
      <c r="M177" s="173">
        <f t="shared" si="28"/>
        <v>30</v>
      </c>
      <c r="N177" s="173">
        <f t="shared" si="28"/>
        <v>9</v>
      </c>
      <c r="O177" s="173">
        <f t="shared" si="28"/>
        <v>0</v>
      </c>
      <c r="P177" s="173">
        <f t="shared" si="29"/>
        <v>244</v>
      </c>
      <c r="Q177" s="173">
        <f t="shared" si="30"/>
        <v>414</v>
      </c>
      <c r="R177" s="173">
        <f t="shared" si="30"/>
        <v>627</v>
      </c>
      <c r="S177" s="173">
        <f t="shared" si="30"/>
        <v>455</v>
      </c>
      <c r="T177" s="175"/>
    </row>
    <row r="178" spans="1:20" ht="13.5">
      <c r="A178" s="139">
        <v>17</v>
      </c>
      <c r="B178" s="176" t="s">
        <v>64</v>
      </c>
      <c r="C178" s="177" t="s">
        <v>186</v>
      </c>
      <c r="D178" s="178">
        <f t="shared" si="31"/>
        <v>11262</v>
      </c>
      <c r="E178" s="179">
        <f t="shared" si="27"/>
        <v>10772</v>
      </c>
      <c r="F178" s="179">
        <f t="shared" si="27"/>
        <v>848</v>
      </c>
      <c r="G178" s="180">
        <f t="shared" si="32"/>
        <v>0.08</v>
      </c>
      <c r="H178" s="180">
        <f t="shared" si="33"/>
        <v>2.79</v>
      </c>
      <c r="I178" s="179">
        <f t="shared" si="28"/>
        <v>4944</v>
      </c>
      <c r="J178" s="179">
        <f t="shared" si="28"/>
        <v>5458</v>
      </c>
      <c r="K178" s="179">
        <f t="shared" si="28"/>
        <v>69</v>
      </c>
      <c r="L178" s="179">
        <f t="shared" si="28"/>
        <v>266</v>
      </c>
      <c r="M178" s="179">
        <f t="shared" si="28"/>
        <v>24</v>
      </c>
      <c r="N178" s="179">
        <f t="shared" si="28"/>
        <v>10</v>
      </c>
      <c r="O178" s="179">
        <f t="shared" si="28"/>
        <v>1</v>
      </c>
      <c r="P178" s="179">
        <f t="shared" si="29"/>
        <v>301</v>
      </c>
      <c r="Q178" s="179">
        <f t="shared" si="30"/>
        <v>774</v>
      </c>
      <c r="R178" s="179">
        <f t="shared" si="30"/>
        <v>659</v>
      </c>
      <c r="S178" s="179">
        <f t="shared" si="30"/>
        <v>505</v>
      </c>
      <c r="T178" s="181"/>
    </row>
    <row r="179" spans="1:20" ht="13.5">
      <c r="A179" s="139">
        <v>18</v>
      </c>
      <c r="B179" s="176" t="s">
        <v>65</v>
      </c>
      <c r="C179" s="177" t="s">
        <v>187</v>
      </c>
      <c r="D179" s="178">
        <f t="shared" si="31"/>
        <v>7784</v>
      </c>
      <c r="E179" s="179">
        <f t="shared" si="27"/>
        <v>7519</v>
      </c>
      <c r="F179" s="179">
        <f t="shared" si="27"/>
        <v>696</v>
      </c>
      <c r="G179" s="180">
        <f t="shared" si="32"/>
        <v>0.09</v>
      </c>
      <c r="H179" s="180">
        <f t="shared" si="33"/>
        <v>3.29</v>
      </c>
      <c r="I179" s="179">
        <f t="shared" si="28"/>
        <v>6861</v>
      </c>
      <c r="J179" s="179">
        <f t="shared" si="28"/>
        <v>286</v>
      </c>
      <c r="K179" s="179">
        <f t="shared" si="28"/>
        <v>125</v>
      </c>
      <c r="L179" s="179">
        <f t="shared" si="28"/>
        <v>209</v>
      </c>
      <c r="M179" s="179">
        <f t="shared" si="28"/>
        <v>30</v>
      </c>
      <c r="N179" s="179">
        <f t="shared" si="28"/>
        <v>6</v>
      </c>
      <c r="O179" s="179">
        <f t="shared" si="28"/>
        <v>2</v>
      </c>
      <c r="P179" s="179">
        <f t="shared" si="29"/>
        <v>247</v>
      </c>
      <c r="Q179" s="179">
        <f t="shared" si="30"/>
        <v>73</v>
      </c>
      <c r="R179" s="179">
        <f t="shared" si="30"/>
        <v>408</v>
      </c>
      <c r="S179" s="179">
        <f t="shared" si="30"/>
        <v>371</v>
      </c>
      <c r="T179" s="181"/>
    </row>
    <row r="180" spans="1:20" ht="13.5">
      <c r="A180" s="139">
        <v>19</v>
      </c>
      <c r="B180" s="176" t="s">
        <v>66</v>
      </c>
      <c r="C180" s="177" t="s">
        <v>188</v>
      </c>
      <c r="D180" s="178">
        <f t="shared" si="31"/>
        <v>8257</v>
      </c>
      <c r="E180" s="179">
        <f t="shared" si="27"/>
        <v>7495</v>
      </c>
      <c r="F180" s="179">
        <f t="shared" si="27"/>
        <v>870</v>
      </c>
      <c r="G180" s="180">
        <f t="shared" si="32"/>
        <v>0.12</v>
      </c>
      <c r="H180" s="180">
        <f t="shared" si="33"/>
        <v>3.55</v>
      </c>
      <c r="I180" s="179">
        <f t="shared" si="28"/>
        <v>5896</v>
      </c>
      <c r="J180" s="179">
        <f t="shared" si="28"/>
        <v>920</v>
      </c>
      <c r="K180" s="179">
        <f t="shared" si="28"/>
        <v>413</v>
      </c>
      <c r="L180" s="179">
        <f t="shared" si="28"/>
        <v>217</v>
      </c>
      <c r="M180" s="179">
        <f t="shared" si="28"/>
        <v>24</v>
      </c>
      <c r="N180" s="179">
        <f t="shared" si="28"/>
        <v>12</v>
      </c>
      <c r="O180" s="179">
        <f t="shared" si="28"/>
        <v>13</v>
      </c>
      <c r="P180" s="179">
        <f t="shared" si="29"/>
        <v>266</v>
      </c>
      <c r="Q180" s="179">
        <f t="shared" si="30"/>
        <v>277</v>
      </c>
      <c r="R180" s="179">
        <f t="shared" si="30"/>
        <v>389</v>
      </c>
      <c r="S180" s="179">
        <f t="shared" si="30"/>
        <v>196</v>
      </c>
      <c r="T180" s="181"/>
    </row>
    <row r="181" spans="1:20" ht="13.5">
      <c r="A181" s="139">
        <v>20</v>
      </c>
      <c r="B181" s="182" t="s">
        <v>67</v>
      </c>
      <c r="C181" s="183" t="s">
        <v>189</v>
      </c>
      <c r="D181" s="184">
        <f t="shared" si="31"/>
        <v>20807</v>
      </c>
      <c r="E181" s="185">
        <f t="shared" si="27"/>
        <v>19251</v>
      </c>
      <c r="F181" s="185">
        <f t="shared" si="27"/>
        <v>2661</v>
      </c>
      <c r="G181" s="186">
        <f t="shared" si="32"/>
        <v>0.14</v>
      </c>
      <c r="H181" s="186">
        <f t="shared" si="33"/>
        <v>4.01</v>
      </c>
      <c r="I181" s="185">
        <f t="shared" si="28"/>
        <v>12434</v>
      </c>
      <c r="J181" s="185">
        <f t="shared" si="28"/>
        <v>6045</v>
      </c>
      <c r="K181" s="185">
        <f t="shared" si="28"/>
        <v>0</v>
      </c>
      <c r="L181" s="185">
        <f t="shared" si="28"/>
        <v>640</v>
      </c>
      <c r="M181" s="185">
        <f t="shared" si="28"/>
        <v>75</v>
      </c>
      <c r="N181" s="185">
        <f t="shared" si="28"/>
        <v>57</v>
      </c>
      <c r="O181" s="185">
        <f t="shared" si="28"/>
        <v>0</v>
      </c>
      <c r="P181" s="185">
        <f t="shared" si="29"/>
        <v>772</v>
      </c>
      <c r="Q181" s="185">
        <f t="shared" si="30"/>
        <v>545</v>
      </c>
      <c r="R181" s="185">
        <f t="shared" si="30"/>
        <v>1371</v>
      </c>
      <c r="S181" s="185">
        <f t="shared" si="30"/>
        <v>99</v>
      </c>
      <c r="T181" s="187"/>
    </row>
    <row r="182" spans="1:20" ht="13.5">
      <c r="A182" s="139">
        <v>21</v>
      </c>
      <c r="B182" s="170" t="s">
        <v>68</v>
      </c>
      <c r="C182" s="171" t="s">
        <v>190</v>
      </c>
      <c r="D182" s="172">
        <f t="shared" si="31"/>
        <v>20368</v>
      </c>
      <c r="E182" s="173">
        <f t="shared" si="27"/>
        <v>19003</v>
      </c>
      <c r="F182" s="173">
        <f t="shared" si="27"/>
        <v>1297</v>
      </c>
      <c r="G182" s="174">
        <f t="shared" si="32"/>
        <v>0.07</v>
      </c>
      <c r="H182" s="174">
        <f t="shared" si="33"/>
        <v>2.44</v>
      </c>
      <c r="I182" s="173">
        <f t="shared" si="28"/>
        <v>10417</v>
      </c>
      <c r="J182" s="173">
        <f t="shared" si="28"/>
        <v>8073</v>
      </c>
      <c r="K182" s="173">
        <f t="shared" si="28"/>
        <v>50</v>
      </c>
      <c r="L182" s="173">
        <f t="shared" si="28"/>
        <v>408</v>
      </c>
      <c r="M182" s="173">
        <f t="shared" si="28"/>
        <v>33</v>
      </c>
      <c r="N182" s="173">
        <f t="shared" si="28"/>
        <v>22</v>
      </c>
      <c r="O182" s="173">
        <f t="shared" si="28"/>
        <v>0</v>
      </c>
      <c r="P182" s="173">
        <f t="shared" si="29"/>
        <v>463</v>
      </c>
      <c r="Q182" s="173">
        <f t="shared" si="30"/>
        <v>591</v>
      </c>
      <c r="R182" s="173">
        <f t="shared" si="30"/>
        <v>1180</v>
      </c>
      <c r="S182" s="173">
        <f t="shared" si="30"/>
        <v>773</v>
      </c>
      <c r="T182" s="175"/>
    </row>
    <row r="183" spans="1:20" ht="13.5">
      <c r="A183" s="139">
        <v>22</v>
      </c>
      <c r="B183" s="176" t="s">
        <v>69</v>
      </c>
      <c r="C183" s="177" t="s">
        <v>191</v>
      </c>
      <c r="D183" s="178">
        <f t="shared" si="31"/>
        <v>36067</v>
      </c>
      <c r="E183" s="179">
        <f t="shared" si="27"/>
        <v>34037</v>
      </c>
      <c r="F183" s="179">
        <f t="shared" si="27"/>
        <v>2393</v>
      </c>
      <c r="G183" s="180">
        <f t="shared" si="32"/>
        <v>0.07</v>
      </c>
      <c r="H183" s="180">
        <f t="shared" si="33"/>
        <v>2.45</v>
      </c>
      <c r="I183" s="179">
        <f t="shared" si="28"/>
        <v>18179</v>
      </c>
      <c r="J183" s="179">
        <f t="shared" si="28"/>
        <v>9585</v>
      </c>
      <c r="K183" s="179">
        <f t="shared" si="28"/>
        <v>5439</v>
      </c>
      <c r="L183" s="179">
        <f t="shared" si="28"/>
        <v>698</v>
      </c>
      <c r="M183" s="179">
        <f t="shared" si="28"/>
        <v>79</v>
      </c>
      <c r="N183" s="179">
        <f t="shared" si="28"/>
        <v>35</v>
      </c>
      <c r="O183" s="179">
        <f t="shared" si="28"/>
        <v>22</v>
      </c>
      <c r="P183" s="179">
        <f t="shared" si="29"/>
        <v>834</v>
      </c>
      <c r="Q183" s="179">
        <f t="shared" si="30"/>
        <v>866</v>
      </c>
      <c r="R183" s="179">
        <f t="shared" si="30"/>
        <v>2648</v>
      </c>
      <c r="S183" s="179">
        <f t="shared" si="30"/>
        <v>2358</v>
      </c>
      <c r="T183" s="181"/>
    </row>
    <row r="184" spans="1:20" ht="13.5">
      <c r="A184" s="139">
        <v>23</v>
      </c>
      <c r="B184" s="176" t="s">
        <v>70</v>
      </c>
      <c r="C184" s="177" t="s">
        <v>192</v>
      </c>
      <c r="D184" s="178">
        <f t="shared" si="31"/>
        <v>73432</v>
      </c>
      <c r="E184" s="179">
        <f t="shared" si="27"/>
        <v>70331</v>
      </c>
      <c r="F184" s="179">
        <f t="shared" si="27"/>
        <v>5151</v>
      </c>
      <c r="G184" s="180">
        <f t="shared" si="32"/>
        <v>0.07</v>
      </c>
      <c r="H184" s="180">
        <f t="shared" si="33"/>
        <v>2.42</v>
      </c>
      <c r="I184" s="179">
        <f t="shared" si="28"/>
        <v>29917</v>
      </c>
      <c r="J184" s="179">
        <f t="shared" si="28"/>
        <v>38712</v>
      </c>
      <c r="K184" s="179">
        <f t="shared" si="28"/>
        <v>0</v>
      </c>
      <c r="L184" s="179">
        <f t="shared" si="28"/>
        <v>1409</v>
      </c>
      <c r="M184" s="179">
        <f t="shared" si="28"/>
        <v>209</v>
      </c>
      <c r="N184" s="179">
        <f t="shared" si="28"/>
        <v>84</v>
      </c>
      <c r="O184" s="179">
        <f t="shared" si="28"/>
        <v>0</v>
      </c>
      <c r="P184" s="179">
        <f t="shared" si="29"/>
        <v>1702</v>
      </c>
      <c r="Q184" s="179">
        <f t="shared" si="30"/>
        <v>4997</v>
      </c>
      <c r="R184" s="179">
        <f t="shared" si="30"/>
        <v>8641</v>
      </c>
      <c r="S184" s="179">
        <f t="shared" si="30"/>
        <v>4782</v>
      </c>
      <c r="T184" s="181"/>
    </row>
    <row r="185" spans="1:20" ht="13.5">
      <c r="A185" s="139">
        <v>24</v>
      </c>
      <c r="B185" s="176" t="s">
        <v>71</v>
      </c>
      <c r="C185" s="177" t="s">
        <v>193</v>
      </c>
      <c r="D185" s="178">
        <f t="shared" si="31"/>
        <v>17830</v>
      </c>
      <c r="E185" s="179">
        <f t="shared" si="27"/>
        <v>16719</v>
      </c>
      <c r="F185" s="179">
        <f t="shared" si="27"/>
        <v>1428</v>
      </c>
      <c r="G185" s="180">
        <f t="shared" si="32"/>
        <v>0.09</v>
      </c>
      <c r="H185" s="180">
        <f t="shared" si="33"/>
        <v>2.76</v>
      </c>
      <c r="I185" s="179">
        <f t="shared" si="28"/>
        <v>14088</v>
      </c>
      <c r="J185" s="179">
        <f t="shared" si="28"/>
        <v>1783</v>
      </c>
      <c r="K185" s="179">
        <f t="shared" si="28"/>
        <v>387</v>
      </c>
      <c r="L185" s="179">
        <f t="shared" si="28"/>
        <v>337</v>
      </c>
      <c r="M185" s="179">
        <f t="shared" si="28"/>
        <v>74</v>
      </c>
      <c r="N185" s="179">
        <f t="shared" si="28"/>
        <v>29</v>
      </c>
      <c r="O185" s="179">
        <f t="shared" si="28"/>
        <v>21</v>
      </c>
      <c r="P185" s="179">
        <f t="shared" si="29"/>
        <v>461</v>
      </c>
      <c r="Q185" s="179">
        <f t="shared" si="30"/>
        <v>621</v>
      </c>
      <c r="R185" s="179">
        <f t="shared" si="30"/>
        <v>1267</v>
      </c>
      <c r="S185" s="179">
        <f t="shared" si="30"/>
        <v>589</v>
      </c>
      <c r="T185" s="181"/>
    </row>
    <row r="186" spans="1:20" ht="13.5">
      <c r="A186" s="139">
        <v>25</v>
      </c>
      <c r="B186" s="182" t="s">
        <v>72</v>
      </c>
      <c r="C186" s="183" t="s">
        <v>194</v>
      </c>
      <c r="D186" s="184">
        <f t="shared" si="31"/>
        <v>14535</v>
      </c>
      <c r="E186" s="185">
        <f t="shared" si="27"/>
        <v>13503</v>
      </c>
      <c r="F186" s="185">
        <f t="shared" si="27"/>
        <v>1046</v>
      </c>
      <c r="G186" s="186">
        <f t="shared" si="32"/>
        <v>0.08</v>
      </c>
      <c r="H186" s="186">
        <f t="shared" si="33"/>
        <v>2.4</v>
      </c>
      <c r="I186" s="185">
        <f t="shared" si="28"/>
        <v>11250</v>
      </c>
      <c r="J186" s="185">
        <f t="shared" si="28"/>
        <v>1647</v>
      </c>
      <c r="K186" s="185">
        <f t="shared" si="28"/>
        <v>282</v>
      </c>
      <c r="L186" s="185">
        <f t="shared" si="28"/>
        <v>257</v>
      </c>
      <c r="M186" s="185">
        <f t="shared" si="28"/>
        <v>43</v>
      </c>
      <c r="N186" s="185">
        <f t="shared" si="28"/>
        <v>22</v>
      </c>
      <c r="O186" s="185">
        <f t="shared" si="28"/>
        <v>2</v>
      </c>
      <c r="P186" s="185">
        <f t="shared" si="29"/>
        <v>324</v>
      </c>
      <c r="Q186" s="185">
        <f t="shared" si="30"/>
        <v>110</v>
      </c>
      <c r="R186" s="185">
        <f t="shared" si="30"/>
        <v>1205</v>
      </c>
      <c r="S186" s="185">
        <f t="shared" si="30"/>
        <v>0</v>
      </c>
      <c r="T186" s="187"/>
    </row>
    <row r="187" spans="1:20" ht="13.5">
      <c r="A187" s="139">
        <v>26</v>
      </c>
      <c r="B187" s="170" t="s">
        <v>73</v>
      </c>
      <c r="C187" s="171" t="s">
        <v>195</v>
      </c>
      <c r="D187" s="172">
        <f t="shared" si="31"/>
        <v>23285</v>
      </c>
      <c r="E187" s="173">
        <f t="shared" si="27"/>
        <v>21636</v>
      </c>
      <c r="F187" s="173">
        <f t="shared" si="27"/>
        <v>1513</v>
      </c>
      <c r="G187" s="174">
        <f t="shared" si="32"/>
        <v>0.07</v>
      </c>
      <c r="H187" s="174">
        <f t="shared" si="33"/>
        <v>2.58</v>
      </c>
      <c r="I187" s="173">
        <f t="shared" si="28"/>
        <v>9056</v>
      </c>
      <c r="J187" s="173">
        <f t="shared" si="28"/>
        <v>12022</v>
      </c>
      <c r="K187" s="173">
        <f t="shared" si="28"/>
        <v>0</v>
      </c>
      <c r="L187" s="173">
        <f t="shared" si="28"/>
        <v>485</v>
      </c>
      <c r="M187" s="173">
        <f t="shared" si="28"/>
        <v>36</v>
      </c>
      <c r="N187" s="173">
        <f t="shared" si="28"/>
        <v>37</v>
      </c>
      <c r="O187" s="173">
        <f t="shared" si="28"/>
        <v>0</v>
      </c>
      <c r="P187" s="173">
        <f t="shared" si="29"/>
        <v>558</v>
      </c>
      <c r="Q187" s="173">
        <f t="shared" si="30"/>
        <v>1019</v>
      </c>
      <c r="R187" s="173">
        <f t="shared" si="30"/>
        <v>1584</v>
      </c>
      <c r="S187" s="173">
        <f t="shared" si="30"/>
        <v>1018</v>
      </c>
      <c r="T187" s="175"/>
    </row>
    <row r="188" spans="1:20" ht="13.5">
      <c r="A188" s="139">
        <v>27</v>
      </c>
      <c r="B188" s="176" t="s">
        <v>74</v>
      </c>
      <c r="C188" s="177" t="s">
        <v>196</v>
      </c>
      <c r="D188" s="178">
        <f t="shared" si="31"/>
        <v>84813</v>
      </c>
      <c r="E188" s="179">
        <f t="shared" si="27"/>
        <v>76701</v>
      </c>
      <c r="F188" s="179">
        <f t="shared" si="27"/>
        <v>5980</v>
      </c>
      <c r="G188" s="180">
        <f t="shared" si="32"/>
        <v>0.08</v>
      </c>
      <c r="H188" s="180">
        <f t="shared" si="33"/>
        <v>2.64</v>
      </c>
      <c r="I188" s="179">
        <f t="shared" si="28"/>
        <v>34735</v>
      </c>
      <c r="J188" s="179">
        <f t="shared" si="28"/>
        <v>39942</v>
      </c>
      <c r="K188" s="179">
        <f t="shared" si="28"/>
        <v>0</v>
      </c>
      <c r="L188" s="179">
        <f t="shared" si="28"/>
        <v>1685</v>
      </c>
      <c r="M188" s="179">
        <f t="shared" si="28"/>
        <v>242</v>
      </c>
      <c r="N188" s="179">
        <f t="shared" si="28"/>
        <v>93</v>
      </c>
      <c r="O188" s="179">
        <f t="shared" si="28"/>
        <v>4</v>
      </c>
      <c r="P188" s="179">
        <f t="shared" si="29"/>
        <v>2024</v>
      </c>
      <c r="Q188" s="179">
        <f t="shared" si="30"/>
        <v>6331</v>
      </c>
      <c r="R188" s="179">
        <f t="shared" si="30"/>
        <v>7002</v>
      </c>
      <c r="S188" s="179">
        <f t="shared" si="30"/>
        <v>2839</v>
      </c>
      <c r="T188" s="181"/>
    </row>
    <row r="189" spans="1:20" ht="13.5">
      <c r="A189" s="139">
        <v>28</v>
      </c>
      <c r="B189" s="176" t="s">
        <v>75</v>
      </c>
      <c r="C189" s="177" t="s">
        <v>197</v>
      </c>
      <c r="D189" s="178">
        <f t="shared" si="31"/>
        <v>53079</v>
      </c>
      <c r="E189" s="179">
        <f t="shared" si="27"/>
        <v>50006</v>
      </c>
      <c r="F189" s="179">
        <f t="shared" si="27"/>
        <v>3227</v>
      </c>
      <c r="G189" s="180">
        <f t="shared" si="32"/>
        <v>0.06</v>
      </c>
      <c r="H189" s="180">
        <f t="shared" si="33"/>
        <v>2.19</v>
      </c>
      <c r="I189" s="179">
        <f t="shared" si="28"/>
        <v>33013</v>
      </c>
      <c r="J189" s="179">
        <f t="shared" si="28"/>
        <v>15897</v>
      </c>
      <c r="K189" s="179">
        <f t="shared" si="28"/>
        <v>0</v>
      </c>
      <c r="L189" s="179">
        <f t="shared" si="28"/>
        <v>928</v>
      </c>
      <c r="M189" s="179">
        <f t="shared" si="28"/>
        <v>129</v>
      </c>
      <c r="N189" s="179">
        <f t="shared" si="28"/>
        <v>39</v>
      </c>
      <c r="O189" s="179">
        <f t="shared" si="28"/>
        <v>0</v>
      </c>
      <c r="P189" s="179">
        <f t="shared" si="29"/>
        <v>1096</v>
      </c>
      <c r="Q189" s="179">
        <f t="shared" si="30"/>
        <v>2081</v>
      </c>
      <c r="R189" s="179">
        <f t="shared" si="30"/>
        <v>3780</v>
      </c>
      <c r="S189" s="179">
        <f t="shared" si="30"/>
        <v>1932</v>
      </c>
      <c r="T189" s="181"/>
    </row>
    <row r="190" spans="1:20" ht="13.5">
      <c r="A190" s="139">
        <v>29</v>
      </c>
      <c r="B190" s="176" t="s">
        <v>76</v>
      </c>
      <c r="C190" s="177" t="s">
        <v>198</v>
      </c>
      <c r="D190" s="178">
        <f t="shared" si="31"/>
        <v>12838</v>
      </c>
      <c r="E190" s="179">
        <f t="shared" si="27"/>
        <v>11021</v>
      </c>
      <c r="F190" s="179">
        <f t="shared" si="27"/>
        <v>809</v>
      </c>
      <c r="G190" s="180">
        <f t="shared" si="32"/>
        <v>0.07</v>
      </c>
      <c r="H190" s="180">
        <f t="shared" si="33"/>
        <v>2.52</v>
      </c>
      <c r="I190" s="179">
        <f t="shared" si="28"/>
        <v>4752</v>
      </c>
      <c r="J190" s="179">
        <f t="shared" si="28"/>
        <v>5949</v>
      </c>
      <c r="K190" s="179">
        <f t="shared" si="28"/>
        <v>42</v>
      </c>
      <c r="L190" s="179">
        <f t="shared" si="28"/>
        <v>236</v>
      </c>
      <c r="M190" s="179">
        <f t="shared" si="28"/>
        <v>32</v>
      </c>
      <c r="N190" s="179">
        <f t="shared" si="28"/>
        <v>10</v>
      </c>
      <c r="O190" s="179">
        <f t="shared" si="28"/>
        <v>0</v>
      </c>
      <c r="P190" s="179">
        <f t="shared" si="29"/>
        <v>278</v>
      </c>
      <c r="Q190" s="179">
        <f t="shared" si="30"/>
        <v>229</v>
      </c>
      <c r="R190" s="179">
        <f t="shared" si="30"/>
        <v>782</v>
      </c>
      <c r="S190" s="179">
        <f t="shared" si="30"/>
        <v>426</v>
      </c>
      <c r="T190" s="181"/>
    </row>
    <row r="191" spans="1:20" ht="13.5">
      <c r="A191" s="139">
        <v>30</v>
      </c>
      <c r="B191" s="182" t="s">
        <v>77</v>
      </c>
      <c r="C191" s="183" t="s">
        <v>6</v>
      </c>
      <c r="D191" s="184">
        <f t="shared" si="31"/>
        <v>9154</v>
      </c>
      <c r="E191" s="185">
        <f t="shared" si="27"/>
        <v>8586</v>
      </c>
      <c r="F191" s="185">
        <f t="shared" si="27"/>
        <v>661</v>
      </c>
      <c r="G191" s="186">
        <f t="shared" si="32"/>
        <v>0.08</v>
      </c>
      <c r="H191" s="186">
        <f t="shared" si="33"/>
        <v>2.64</v>
      </c>
      <c r="I191" s="185">
        <f t="shared" si="28"/>
        <v>5355</v>
      </c>
      <c r="J191" s="185">
        <f t="shared" si="28"/>
        <v>2990</v>
      </c>
      <c r="K191" s="185">
        <f t="shared" si="28"/>
        <v>14</v>
      </c>
      <c r="L191" s="185">
        <f t="shared" si="28"/>
        <v>182</v>
      </c>
      <c r="M191" s="185">
        <f t="shared" si="28"/>
        <v>29</v>
      </c>
      <c r="N191" s="185">
        <f t="shared" si="28"/>
        <v>16</v>
      </c>
      <c r="O191" s="185">
        <f t="shared" si="28"/>
        <v>0</v>
      </c>
      <c r="P191" s="185">
        <f t="shared" si="29"/>
        <v>227</v>
      </c>
      <c r="Q191" s="185">
        <f t="shared" si="30"/>
        <v>351</v>
      </c>
      <c r="R191" s="185">
        <f t="shared" si="30"/>
        <v>530</v>
      </c>
      <c r="S191" s="185">
        <f t="shared" si="30"/>
        <v>31</v>
      </c>
      <c r="T191" s="187"/>
    </row>
    <row r="192" spans="1:20" ht="13.5">
      <c r="A192" s="139">
        <v>31</v>
      </c>
      <c r="B192" s="170" t="s">
        <v>78</v>
      </c>
      <c r="C192" s="171" t="s">
        <v>199</v>
      </c>
      <c r="D192" s="172">
        <f t="shared" si="31"/>
        <v>5441</v>
      </c>
      <c r="E192" s="173">
        <f t="shared" si="27"/>
        <v>5223</v>
      </c>
      <c r="F192" s="173">
        <f t="shared" si="27"/>
        <v>533</v>
      </c>
      <c r="G192" s="174">
        <f t="shared" si="32"/>
        <v>0.1</v>
      </c>
      <c r="H192" s="174">
        <f t="shared" si="33"/>
        <v>3.27</v>
      </c>
      <c r="I192" s="173">
        <f t="shared" si="28"/>
        <v>2955</v>
      </c>
      <c r="J192" s="173">
        <f t="shared" si="28"/>
        <v>2082</v>
      </c>
      <c r="K192" s="173">
        <f t="shared" si="28"/>
        <v>15</v>
      </c>
      <c r="L192" s="173">
        <f t="shared" si="28"/>
        <v>143</v>
      </c>
      <c r="M192" s="173">
        <f t="shared" si="28"/>
        <v>20</v>
      </c>
      <c r="N192" s="173">
        <f t="shared" si="28"/>
        <v>8</v>
      </c>
      <c r="O192" s="173">
        <f t="shared" si="28"/>
        <v>0</v>
      </c>
      <c r="P192" s="173">
        <f t="shared" si="29"/>
        <v>171</v>
      </c>
      <c r="Q192" s="173">
        <f t="shared" si="30"/>
        <v>221</v>
      </c>
      <c r="R192" s="173">
        <f t="shared" si="30"/>
        <v>449</v>
      </c>
      <c r="S192" s="173">
        <f t="shared" si="30"/>
        <v>741</v>
      </c>
      <c r="T192" s="175"/>
    </row>
    <row r="193" spans="1:20" ht="13.5">
      <c r="A193" s="139">
        <v>32</v>
      </c>
      <c r="B193" s="176" t="s">
        <v>79</v>
      </c>
      <c r="C193" s="177" t="s">
        <v>200</v>
      </c>
      <c r="D193" s="178">
        <f t="shared" si="31"/>
        <v>6458</v>
      </c>
      <c r="E193" s="179">
        <f t="shared" si="27"/>
        <v>5998</v>
      </c>
      <c r="F193" s="179">
        <f t="shared" si="27"/>
        <v>696</v>
      </c>
      <c r="G193" s="180">
        <f t="shared" si="32"/>
        <v>0.12</v>
      </c>
      <c r="H193" s="180">
        <f t="shared" si="33"/>
        <v>4.3</v>
      </c>
      <c r="I193" s="179">
        <f t="shared" si="28"/>
        <v>2800</v>
      </c>
      <c r="J193" s="179">
        <f t="shared" si="28"/>
        <v>2931</v>
      </c>
      <c r="K193" s="179">
        <f t="shared" si="28"/>
        <v>9</v>
      </c>
      <c r="L193" s="179">
        <f t="shared" si="28"/>
        <v>217</v>
      </c>
      <c r="M193" s="179">
        <f t="shared" si="28"/>
        <v>12</v>
      </c>
      <c r="N193" s="179">
        <f t="shared" si="28"/>
        <v>24</v>
      </c>
      <c r="O193" s="179">
        <f t="shared" si="28"/>
        <v>5</v>
      </c>
      <c r="P193" s="179">
        <f t="shared" si="29"/>
        <v>258</v>
      </c>
      <c r="Q193" s="179">
        <f t="shared" si="30"/>
        <v>97</v>
      </c>
      <c r="R193" s="179">
        <f t="shared" si="30"/>
        <v>463</v>
      </c>
      <c r="S193" s="179">
        <f t="shared" si="30"/>
        <v>299</v>
      </c>
      <c r="T193" s="181"/>
    </row>
    <row r="194" spans="1:20" ht="13.5">
      <c r="A194" s="139">
        <v>33</v>
      </c>
      <c r="B194" s="176" t="s">
        <v>80</v>
      </c>
      <c r="C194" s="177" t="s">
        <v>201</v>
      </c>
      <c r="D194" s="178">
        <f t="shared" si="31"/>
        <v>18915</v>
      </c>
      <c r="E194" s="179">
        <f t="shared" si="27"/>
        <v>16442</v>
      </c>
      <c r="F194" s="179">
        <f t="shared" si="27"/>
        <v>1408</v>
      </c>
      <c r="G194" s="180">
        <f t="shared" si="32"/>
        <v>0.09</v>
      </c>
      <c r="H194" s="180">
        <f t="shared" si="33"/>
        <v>3.03</v>
      </c>
      <c r="I194" s="179">
        <f t="shared" si="28"/>
        <v>6554</v>
      </c>
      <c r="J194" s="179">
        <f t="shared" si="28"/>
        <v>3547</v>
      </c>
      <c r="K194" s="179">
        <f t="shared" si="28"/>
        <v>5842</v>
      </c>
      <c r="L194" s="179">
        <f t="shared" si="28"/>
        <v>423</v>
      </c>
      <c r="M194" s="179">
        <f t="shared" si="28"/>
        <v>47</v>
      </c>
      <c r="N194" s="179">
        <f t="shared" si="28"/>
        <v>25</v>
      </c>
      <c r="O194" s="179">
        <f t="shared" si="28"/>
        <v>4</v>
      </c>
      <c r="P194" s="179">
        <f t="shared" si="29"/>
        <v>499</v>
      </c>
      <c r="Q194" s="179">
        <f t="shared" si="30"/>
        <v>593</v>
      </c>
      <c r="R194" s="179">
        <f t="shared" si="30"/>
        <v>1028</v>
      </c>
      <c r="S194" s="179">
        <f t="shared" si="30"/>
        <v>279</v>
      </c>
      <c r="T194" s="181"/>
    </row>
    <row r="195" spans="1:20" ht="13.5">
      <c r="A195" s="139">
        <v>34</v>
      </c>
      <c r="B195" s="176" t="s">
        <v>81</v>
      </c>
      <c r="C195" s="177" t="s">
        <v>202</v>
      </c>
      <c r="D195" s="178">
        <f t="shared" si="31"/>
        <v>27066</v>
      </c>
      <c r="E195" s="179">
        <f t="shared" si="27"/>
        <v>24314</v>
      </c>
      <c r="F195" s="179">
        <f t="shared" si="27"/>
        <v>1718</v>
      </c>
      <c r="G195" s="180">
        <f t="shared" si="32"/>
        <v>0.07</v>
      </c>
      <c r="H195" s="180">
        <f t="shared" si="33"/>
        <v>2.4</v>
      </c>
      <c r="I195" s="179">
        <f t="shared" si="28"/>
        <v>16538</v>
      </c>
      <c r="J195" s="179">
        <f t="shared" si="28"/>
        <v>7193</v>
      </c>
      <c r="K195" s="179">
        <f t="shared" si="28"/>
        <v>0</v>
      </c>
      <c r="L195" s="179">
        <f t="shared" si="28"/>
        <v>522</v>
      </c>
      <c r="M195" s="179">
        <f t="shared" si="28"/>
        <v>42</v>
      </c>
      <c r="N195" s="179">
        <f t="shared" si="28"/>
        <v>19</v>
      </c>
      <c r="O195" s="179">
        <f t="shared" si="28"/>
        <v>0</v>
      </c>
      <c r="P195" s="179">
        <f t="shared" si="29"/>
        <v>583</v>
      </c>
      <c r="Q195" s="179">
        <f t="shared" si="30"/>
        <v>468</v>
      </c>
      <c r="R195" s="179">
        <f t="shared" si="30"/>
        <v>1450</v>
      </c>
      <c r="S195" s="179">
        <f t="shared" si="30"/>
        <v>437</v>
      </c>
      <c r="T195" s="181"/>
    </row>
    <row r="196" spans="1:20" ht="13.5">
      <c r="A196" s="139">
        <v>35</v>
      </c>
      <c r="B196" s="182" t="s">
        <v>82</v>
      </c>
      <c r="C196" s="183" t="s">
        <v>203</v>
      </c>
      <c r="D196" s="184">
        <f t="shared" si="31"/>
        <v>13035</v>
      </c>
      <c r="E196" s="185">
        <f t="shared" si="27"/>
        <v>11941</v>
      </c>
      <c r="F196" s="185">
        <f t="shared" si="27"/>
        <v>2237</v>
      </c>
      <c r="G196" s="186">
        <f t="shared" si="32"/>
        <v>0.19</v>
      </c>
      <c r="H196" s="186">
        <f t="shared" si="33"/>
        <v>3.55</v>
      </c>
      <c r="I196" s="185">
        <f t="shared" si="28"/>
        <v>10423</v>
      </c>
      <c r="J196" s="185">
        <f t="shared" si="28"/>
        <v>1013</v>
      </c>
      <c r="K196" s="185">
        <f t="shared" si="28"/>
        <v>81</v>
      </c>
      <c r="L196" s="185">
        <f t="shared" si="28"/>
        <v>364</v>
      </c>
      <c r="M196" s="185">
        <f t="shared" si="28"/>
        <v>33</v>
      </c>
      <c r="N196" s="185">
        <f t="shared" si="28"/>
        <v>27</v>
      </c>
      <c r="O196" s="185">
        <f t="shared" si="28"/>
        <v>0</v>
      </c>
      <c r="P196" s="185">
        <f t="shared" si="29"/>
        <v>424</v>
      </c>
      <c r="Q196" s="185">
        <f t="shared" si="30"/>
        <v>204</v>
      </c>
      <c r="R196" s="185">
        <f t="shared" si="30"/>
        <v>602</v>
      </c>
      <c r="S196" s="185">
        <f t="shared" si="30"/>
        <v>204</v>
      </c>
      <c r="T196" s="187"/>
    </row>
    <row r="197" spans="1:20" ht="13.5">
      <c r="A197" s="139">
        <v>36</v>
      </c>
      <c r="B197" s="170" t="s">
        <v>83</v>
      </c>
      <c r="C197" s="171" t="s">
        <v>204</v>
      </c>
      <c r="D197" s="172">
        <f t="shared" si="31"/>
        <v>7076</v>
      </c>
      <c r="E197" s="173">
        <f t="shared" si="27"/>
        <v>6467</v>
      </c>
      <c r="F197" s="173">
        <f t="shared" si="27"/>
        <v>656</v>
      </c>
      <c r="G197" s="174">
        <f t="shared" si="32"/>
        <v>0.1</v>
      </c>
      <c r="H197" s="174">
        <f t="shared" si="33"/>
        <v>3.36</v>
      </c>
      <c r="I197" s="173">
        <f t="shared" si="28"/>
        <v>2184</v>
      </c>
      <c r="J197" s="173">
        <f t="shared" si="28"/>
        <v>4052</v>
      </c>
      <c r="K197" s="173">
        <f t="shared" si="28"/>
        <v>14</v>
      </c>
      <c r="L197" s="173">
        <f t="shared" si="28"/>
        <v>193</v>
      </c>
      <c r="M197" s="173">
        <f t="shared" si="28"/>
        <v>17</v>
      </c>
      <c r="N197" s="173">
        <f t="shared" si="28"/>
        <v>7</v>
      </c>
      <c r="O197" s="173">
        <f t="shared" si="28"/>
        <v>0</v>
      </c>
      <c r="P197" s="173">
        <f t="shared" si="29"/>
        <v>217</v>
      </c>
      <c r="Q197" s="173">
        <f t="shared" si="30"/>
        <v>446</v>
      </c>
      <c r="R197" s="173">
        <f t="shared" si="30"/>
        <v>1144</v>
      </c>
      <c r="S197" s="173">
        <f t="shared" si="30"/>
        <v>112</v>
      </c>
      <c r="T197" s="175"/>
    </row>
    <row r="198" spans="1:20" ht="13.5">
      <c r="A198" s="139">
        <v>37</v>
      </c>
      <c r="B198" s="176" t="s">
        <v>84</v>
      </c>
      <c r="C198" s="177" t="s">
        <v>205</v>
      </c>
      <c r="D198" s="178">
        <f t="shared" si="31"/>
        <v>9511</v>
      </c>
      <c r="E198" s="179">
        <f t="shared" si="27"/>
        <v>8646</v>
      </c>
      <c r="F198" s="179">
        <f t="shared" si="27"/>
        <v>854</v>
      </c>
      <c r="G198" s="180">
        <f t="shared" si="32"/>
        <v>0.1</v>
      </c>
      <c r="H198" s="180">
        <f t="shared" si="33"/>
        <v>3.62</v>
      </c>
      <c r="I198" s="179">
        <f t="shared" si="28"/>
        <v>5892</v>
      </c>
      <c r="J198" s="179">
        <f t="shared" si="28"/>
        <v>2122</v>
      </c>
      <c r="K198" s="179">
        <f t="shared" si="28"/>
        <v>319</v>
      </c>
      <c r="L198" s="179">
        <f aca="true" t="shared" si="34" ref="I198:O208">SUMIF($A$8:$A$144,$A198,L$8:L$144)</f>
        <v>263</v>
      </c>
      <c r="M198" s="179">
        <f t="shared" si="34"/>
        <v>25</v>
      </c>
      <c r="N198" s="179">
        <f t="shared" si="34"/>
        <v>22</v>
      </c>
      <c r="O198" s="179">
        <f t="shared" si="34"/>
        <v>3</v>
      </c>
      <c r="P198" s="179">
        <f t="shared" si="29"/>
        <v>313</v>
      </c>
      <c r="Q198" s="179">
        <f t="shared" si="30"/>
        <v>272</v>
      </c>
      <c r="R198" s="179">
        <f t="shared" si="30"/>
        <v>541</v>
      </c>
      <c r="S198" s="179">
        <f t="shared" si="30"/>
        <v>296</v>
      </c>
      <c r="T198" s="181"/>
    </row>
    <row r="199" spans="1:20" ht="13.5">
      <c r="A199" s="139">
        <v>38</v>
      </c>
      <c r="B199" s="176" t="s">
        <v>85</v>
      </c>
      <c r="C199" s="177" t="s">
        <v>206</v>
      </c>
      <c r="D199" s="178">
        <f t="shared" si="31"/>
        <v>12770</v>
      </c>
      <c r="E199" s="179">
        <f t="shared" si="27"/>
        <v>11273</v>
      </c>
      <c r="F199" s="179">
        <f t="shared" si="27"/>
        <v>953</v>
      </c>
      <c r="G199" s="180">
        <f t="shared" si="32"/>
        <v>0.08</v>
      </c>
      <c r="H199" s="180">
        <f t="shared" si="33"/>
        <v>2.8</v>
      </c>
      <c r="I199" s="179">
        <f t="shared" si="34"/>
        <v>9579</v>
      </c>
      <c r="J199" s="179">
        <f t="shared" si="34"/>
        <v>1320</v>
      </c>
      <c r="K199" s="179">
        <f t="shared" si="34"/>
        <v>58</v>
      </c>
      <c r="L199" s="179">
        <f t="shared" si="34"/>
        <v>269</v>
      </c>
      <c r="M199" s="179">
        <f t="shared" si="34"/>
        <v>23</v>
      </c>
      <c r="N199" s="179">
        <f t="shared" si="34"/>
        <v>21</v>
      </c>
      <c r="O199" s="179">
        <f t="shared" si="34"/>
        <v>3</v>
      </c>
      <c r="P199" s="179">
        <f t="shared" si="29"/>
        <v>316</v>
      </c>
      <c r="Q199" s="179">
        <f t="shared" si="30"/>
        <v>307</v>
      </c>
      <c r="R199" s="179">
        <f t="shared" si="30"/>
        <v>871</v>
      </c>
      <c r="S199" s="179">
        <f t="shared" si="30"/>
        <v>166</v>
      </c>
      <c r="T199" s="181"/>
    </row>
    <row r="200" spans="1:20" ht="13.5">
      <c r="A200" s="139">
        <v>39</v>
      </c>
      <c r="B200" s="176" t="s">
        <v>86</v>
      </c>
      <c r="C200" s="177" t="s">
        <v>207</v>
      </c>
      <c r="D200" s="178">
        <f t="shared" si="31"/>
        <v>6742</v>
      </c>
      <c r="E200" s="179">
        <f t="shared" si="27"/>
        <v>5522</v>
      </c>
      <c r="F200" s="179">
        <f t="shared" si="27"/>
        <v>883</v>
      </c>
      <c r="G200" s="180">
        <f t="shared" si="32"/>
        <v>0.16</v>
      </c>
      <c r="H200" s="180">
        <f t="shared" si="33"/>
        <v>5.14</v>
      </c>
      <c r="I200" s="179">
        <f t="shared" si="34"/>
        <v>4566</v>
      </c>
      <c r="J200" s="179">
        <f t="shared" si="34"/>
        <v>654</v>
      </c>
      <c r="K200" s="179">
        <f t="shared" si="34"/>
        <v>18</v>
      </c>
      <c r="L200" s="179">
        <f t="shared" si="34"/>
        <v>223</v>
      </c>
      <c r="M200" s="179">
        <f t="shared" si="34"/>
        <v>41</v>
      </c>
      <c r="N200" s="179">
        <f t="shared" si="34"/>
        <v>19</v>
      </c>
      <c r="O200" s="179">
        <f t="shared" si="34"/>
        <v>1</v>
      </c>
      <c r="P200" s="179">
        <f t="shared" si="29"/>
        <v>284</v>
      </c>
      <c r="Q200" s="179">
        <f t="shared" si="30"/>
        <v>237</v>
      </c>
      <c r="R200" s="179">
        <f t="shared" si="30"/>
        <v>684</v>
      </c>
      <c r="S200" s="179">
        <f t="shared" si="30"/>
        <v>113</v>
      </c>
      <c r="T200" s="181"/>
    </row>
    <row r="201" spans="1:20" ht="13.5">
      <c r="A201" s="139">
        <v>40</v>
      </c>
      <c r="B201" s="182" t="s">
        <v>87</v>
      </c>
      <c r="C201" s="183" t="s">
        <v>208</v>
      </c>
      <c r="D201" s="184">
        <f t="shared" si="31"/>
        <v>47089</v>
      </c>
      <c r="E201" s="185">
        <f t="shared" si="27"/>
        <v>38635</v>
      </c>
      <c r="F201" s="185">
        <f t="shared" si="27"/>
        <v>5658</v>
      </c>
      <c r="G201" s="186">
        <f t="shared" si="32"/>
        <v>0.15</v>
      </c>
      <c r="H201" s="186">
        <f t="shared" si="33"/>
        <v>4.48</v>
      </c>
      <c r="I201" s="185">
        <f t="shared" si="34"/>
        <v>31852</v>
      </c>
      <c r="J201" s="185">
        <f t="shared" si="34"/>
        <v>5054</v>
      </c>
      <c r="K201" s="185">
        <f t="shared" si="34"/>
        <v>0</v>
      </c>
      <c r="L201" s="185">
        <f t="shared" si="34"/>
        <v>1450</v>
      </c>
      <c r="M201" s="185">
        <f t="shared" si="34"/>
        <v>204</v>
      </c>
      <c r="N201" s="185">
        <f t="shared" si="34"/>
        <v>74</v>
      </c>
      <c r="O201" s="185">
        <f t="shared" si="34"/>
        <v>1</v>
      </c>
      <c r="P201" s="185">
        <f t="shared" si="29"/>
        <v>1729</v>
      </c>
      <c r="Q201" s="185">
        <f t="shared" si="30"/>
        <v>1532</v>
      </c>
      <c r="R201" s="185">
        <f t="shared" si="30"/>
        <v>2228</v>
      </c>
      <c r="S201" s="185">
        <f t="shared" si="30"/>
        <v>1118</v>
      </c>
      <c r="T201" s="187"/>
    </row>
    <row r="202" spans="1:20" ht="13.5">
      <c r="A202" s="139">
        <v>41</v>
      </c>
      <c r="B202" s="170" t="s">
        <v>88</v>
      </c>
      <c r="C202" s="171" t="s">
        <v>209</v>
      </c>
      <c r="D202" s="172">
        <f t="shared" si="31"/>
        <v>8351</v>
      </c>
      <c r="E202" s="173">
        <f t="shared" si="27"/>
        <v>7876</v>
      </c>
      <c r="F202" s="173">
        <f t="shared" si="27"/>
        <v>915</v>
      </c>
      <c r="G202" s="174">
        <f t="shared" si="32"/>
        <v>0.12</v>
      </c>
      <c r="H202" s="174">
        <f t="shared" si="33"/>
        <v>3.89</v>
      </c>
      <c r="I202" s="173">
        <f t="shared" si="34"/>
        <v>6167</v>
      </c>
      <c r="J202" s="173">
        <f t="shared" si="34"/>
        <v>1138</v>
      </c>
      <c r="K202" s="173">
        <f t="shared" si="34"/>
        <v>265</v>
      </c>
      <c r="L202" s="173">
        <f t="shared" si="34"/>
        <v>259</v>
      </c>
      <c r="M202" s="173">
        <f t="shared" si="34"/>
        <v>37</v>
      </c>
      <c r="N202" s="173">
        <f t="shared" si="34"/>
        <v>10</v>
      </c>
      <c r="O202" s="173">
        <f t="shared" si="34"/>
        <v>0</v>
      </c>
      <c r="P202" s="173">
        <f t="shared" si="29"/>
        <v>306</v>
      </c>
      <c r="Q202" s="173">
        <f t="shared" si="30"/>
        <v>222</v>
      </c>
      <c r="R202" s="173">
        <f t="shared" si="30"/>
        <v>510</v>
      </c>
      <c r="S202" s="173">
        <f t="shared" si="30"/>
        <v>160</v>
      </c>
      <c r="T202" s="175"/>
    </row>
    <row r="203" spans="1:20" ht="13.5">
      <c r="A203" s="139">
        <v>42</v>
      </c>
      <c r="B203" s="176" t="s">
        <v>89</v>
      </c>
      <c r="C203" s="177" t="s">
        <v>210</v>
      </c>
      <c r="D203" s="178">
        <f t="shared" si="31"/>
        <v>13628</v>
      </c>
      <c r="E203" s="179">
        <f t="shared" si="27"/>
        <v>12676</v>
      </c>
      <c r="F203" s="179">
        <f t="shared" si="27"/>
        <v>2148</v>
      </c>
      <c r="G203" s="180">
        <f t="shared" si="32"/>
        <v>0.17</v>
      </c>
      <c r="H203" s="180">
        <f t="shared" si="33"/>
        <v>5.78</v>
      </c>
      <c r="I203" s="179">
        <f t="shared" si="34"/>
        <v>6822</v>
      </c>
      <c r="J203" s="179">
        <f t="shared" si="34"/>
        <v>5121</v>
      </c>
      <c r="K203" s="179">
        <f t="shared" si="34"/>
        <v>0</v>
      </c>
      <c r="L203" s="179">
        <f t="shared" si="34"/>
        <v>627</v>
      </c>
      <c r="M203" s="179">
        <f t="shared" si="34"/>
        <v>79</v>
      </c>
      <c r="N203" s="179">
        <f t="shared" si="34"/>
        <v>27</v>
      </c>
      <c r="O203" s="179">
        <f t="shared" si="34"/>
        <v>0</v>
      </c>
      <c r="P203" s="179">
        <f t="shared" si="29"/>
        <v>733</v>
      </c>
      <c r="Q203" s="179">
        <f t="shared" si="30"/>
        <v>667</v>
      </c>
      <c r="R203" s="179">
        <f t="shared" si="30"/>
        <v>1161</v>
      </c>
      <c r="S203" s="179">
        <f t="shared" si="30"/>
        <v>537</v>
      </c>
      <c r="T203" s="181"/>
    </row>
    <row r="204" spans="1:20" ht="13.5">
      <c r="A204" s="139">
        <v>43</v>
      </c>
      <c r="B204" s="176" t="s">
        <v>90</v>
      </c>
      <c r="C204" s="177" t="s">
        <v>211</v>
      </c>
      <c r="D204" s="178">
        <f t="shared" si="31"/>
        <v>17122</v>
      </c>
      <c r="E204" s="179">
        <f t="shared" si="27"/>
        <v>16243</v>
      </c>
      <c r="F204" s="179">
        <f t="shared" si="27"/>
        <v>2497</v>
      </c>
      <c r="G204" s="180">
        <f t="shared" si="32"/>
        <v>0.15</v>
      </c>
      <c r="H204" s="180">
        <f t="shared" si="33"/>
        <v>5.17</v>
      </c>
      <c r="I204" s="179">
        <f t="shared" si="34"/>
        <v>7467</v>
      </c>
      <c r="J204" s="179">
        <f t="shared" si="34"/>
        <v>6585</v>
      </c>
      <c r="K204" s="179">
        <f t="shared" si="34"/>
        <v>1352</v>
      </c>
      <c r="L204" s="179">
        <f t="shared" si="34"/>
        <v>706</v>
      </c>
      <c r="M204" s="179">
        <f t="shared" si="34"/>
        <v>89</v>
      </c>
      <c r="N204" s="179">
        <f t="shared" si="34"/>
        <v>31</v>
      </c>
      <c r="O204" s="179">
        <f t="shared" si="34"/>
        <v>13</v>
      </c>
      <c r="P204" s="179">
        <f t="shared" si="29"/>
        <v>839</v>
      </c>
      <c r="Q204" s="179">
        <f t="shared" si="30"/>
        <v>1983</v>
      </c>
      <c r="R204" s="179">
        <f t="shared" si="30"/>
        <v>2485</v>
      </c>
      <c r="S204" s="179">
        <f t="shared" si="30"/>
        <v>695</v>
      </c>
      <c r="T204" s="181"/>
    </row>
    <row r="205" spans="1:20" ht="13.5">
      <c r="A205" s="139">
        <v>44</v>
      </c>
      <c r="B205" s="176" t="s">
        <v>91</v>
      </c>
      <c r="C205" s="177" t="s">
        <v>212</v>
      </c>
      <c r="D205" s="178">
        <f t="shared" si="31"/>
        <v>10504</v>
      </c>
      <c r="E205" s="179">
        <f t="shared" si="27"/>
        <v>9424</v>
      </c>
      <c r="F205" s="179">
        <f t="shared" si="27"/>
        <v>1315</v>
      </c>
      <c r="G205" s="180">
        <f t="shared" si="32"/>
        <v>0.14</v>
      </c>
      <c r="H205" s="180">
        <f t="shared" si="33"/>
        <v>4.44</v>
      </c>
      <c r="I205" s="179">
        <f t="shared" si="34"/>
        <v>6101</v>
      </c>
      <c r="J205" s="179">
        <f t="shared" si="34"/>
        <v>2905</v>
      </c>
      <c r="K205" s="179">
        <f t="shared" si="34"/>
        <v>0</v>
      </c>
      <c r="L205" s="179">
        <f t="shared" si="34"/>
        <v>361</v>
      </c>
      <c r="M205" s="179">
        <f t="shared" si="34"/>
        <v>37</v>
      </c>
      <c r="N205" s="179">
        <f t="shared" si="34"/>
        <v>20</v>
      </c>
      <c r="O205" s="179">
        <f t="shared" si="34"/>
        <v>0</v>
      </c>
      <c r="P205" s="179">
        <f t="shared" si="29"/>
        <v>418</v>
      </c>
      <c r="Q205" s="179">
        <f t="shared" si="30"/>
        <v>753</v>
      </c>
      <c r="R205" s="179">
        <f t="shared" si="30"/>
        <v>807</v>
      </c>
      <c r="S205" s="179">
        <f t="shared" si="30"/>
        <v>254</v>
      </c>
      <c r="T205" s="181"/>
    </row>
    <row r="206" spans="1:20" ht="13.5">
      <c r="A206" s="139">
        <v>45</v>
      </c>
      <c r="B206" s="182" t="s">
        <v>92</v>
      </c>
      <c r="C206" s="183" t="s">
        <v>213</v>
      </c>
      <c r="D206" s="184">
        <f t="shared" si="31"/>
        <v>10904</v>
      </c>
      <c r="E206" s="185">
        <f t="shared" si="27"/>
        <v>9644</v>
      </c>
      <c r="F206" s="185">
        <f t="shared" si="27"/>
        <v>1488</v>
      </c>
      <c r="G206" s="186">
        <f t="shared" si="32"/>
        <v>0.15</v>
      </c>
      <c r="H206" s="186">
        <f t="shared" si="33"/>
        <v>4.86</v>
      </c>
      <c r="I206" s="185">
        <f t="shared" si="34"/>
        <v>7388</v>
      </c>
      <c r="J206" s="185">
        <f t="shared" si="34"/>
        <v>1296</v>
      </c>
      <c r="K206" s="185">
        <f t="shared" si="34"/>
        <v>491</v>
      </c>
      <c r="L206" s="185">
        <f t="shared" si="34"/>
        <v>384</v>
      </c>
      <c r="M206" s="185">
        <f t="shared" si="34"/>
        <v>63</v>
      </c>
      <c r="N206" s="185">
        <f t="shared" si="34"/>
        <v>22</v>
      </c>
      <c r="O206" s="185">
        <f t="shared" si="34"/>
        <v>0</v>
      </c>
      <c r="P206" s="185">
        <f t="shared" si="29"/>
        <v>469</v>
      </c>
      <c r="Q206" s="185">
        <f t="shared" si="30"/>
        <v>441</v>
      </c>
      <c r="R206" s="185">
        <f t="shared" si="30"/>
        <v>562</v>
      </c>
      <c r="S206" s="185">
        <f t="shared" si="30"/>
        <v>414</v>
      </c>
      <c r="T206" s="187"/>
    </row>
    <row r="207" spans="1:20" ht="13.5">
      <c r="A207" s="139">
        <v>46</v>
      </c>
      <c r="B207" s="170" t="s">
        <v>93</v>
      </c>
      <c r="C207" s="171" t="s">
        <v>7</v>
      </c>
      <c r="D207" s="188">
        <f t="shared" si="31"/>
        <v>15969</v>
      </c>
      <c r="E207" s="173">
        <f t="shared" si="27"/>
        <v>14802</v>
      </c>
      <c r="F207" s="173">
        <f t="shared" si="27"/>
        <v>2777</v>
      </c>
      <c r="G207" s="174">
        <f t="shared" si="32"/>
        <v>0.19</v>
      </c>
      <c r="H207" s="174">
        <f t="shared" si="33"/>
        <v>5.98</v>
      </c>
      <c r="I207" s="173">
        <f t="shared" si="34"/>
        <v>11512</v>
      </c>
      <c r="J207" s="173">
        <f t="shared" si="34"/>
        <v>1565</v>
      </c>
      <c r="K207" s="173">
        <f t="shared" si="34"/>
        <v>840</v>
      </c>
      <c r="L207" s="173">
        <f t="shared" si="34"/>
        <v>738</v>
      </c>
      <c r="M207" s="173">
        <f t="shared" si="34"/>
        <v>104</v>
      </c>
      <c r="N207" s="173">
        <f t="shared" si="34"/>
        <v>43</v>
      </c>
      <c r="O207" s="173">
        <f t="shared" si="34"/>
        <v>0</v>
      </c>
      <c r="P207" s="173">
        <f t="shared" si="29"/>
        <v>885</v>
      </c>
      <c r="Q207" s="173">
        <f t="shared" si="30"/>
        <v>227</v>
      </c>
      <c r="R207" s="173">
        <f t="shared" si="30"/>
        <v>1167</v>
      </c>
      <c r="S207" s="173">
        <f t="shared" si="30"/>
        <v>94</v>
      </c>
      <c r="T207" s="189"/>
    </row>
    <row r="208" spans="1:20" ht="13.5">
      <c r="A208" s="139">
        <v>47</v>
      </c>
      <c r="B208" s="182" t="s">
        <v>94</v>
      </c>
      <c r="C208" s="183" t="s">
        <v>214</v>
      </c>
      <c r="D208" s="184">
        <f t="shared" si="31"/>
        <v>16773</v>
      </c>
      <c r="E208" s="185">
        <f t="shared" si="27"/>
        <v>14081</v>
      </c>
      <c r="F208" s="185">
        <f t="shared" si="27"/>
        <v>2181</v>
      </c>
      <c r="G208" s="186">
        <f t="shared" si="32"/>
        <v>0.15</v>
      </c>
      <c r="H208" s="186">
        <f t="shared" si="33"/>
        <v>5.32</v>
      </c>
      <c r="I208" s="185">
        <f t="shared" si="34"/>
        <v>8047</v>
      </c>
      <c r="J208" s="185">
        <f t="shared" si="34"/>
        <v>5150</v>
      </c>
      <c r="K208" s="185">
        <f t="shared" si="34"/>
        <v>135</v>
      </c>
      <c r="L208" s="185">
        <f t="shared" si="34"/>
        <v>625</v>
      </c>
      <c r="M208" s="185">
        <f t="shared" si="34"/>
        <v>72</v>
      </c>
      <c r="N208" s="185">
        <f t="shared" si="34"/>
        <v>40</v>
      </c>
      <c r="O208" s="185">
        <f t="shared" si="34"/>
        <v>12</v>
      </c>
      <c r="P208" s="185">
        <f t="shared" si="29"/>
        <v>749</v>
      </c>
      <c r="Q208" s="185">
        <f t="shared" si="30"/>
        <v>436</v>
      </c>
      <c r="R208" s="185">
        <f t="shared" si="30"/>
        <v>559</v>
      </c>
      <c r="S208" s="185">
        <f t="shared" si="30"/>
        <v>181</v>
      </c>
      <c r="T208" s="187"/>
    </row>
    <row r="209" spans="1:20" ht="14.25" thickBot="1">
      <c r="A209" s="139"/>
      <c r="B209" s="142"/>
      <c r="C209" s="142"/>
      <c r="D209" s="139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</row>
    <row r="210" spans="1:20" ht="14.25" thickBot="1">
      <c r="A210" s="139"/>
      <c r="B210" s="237" t="s">
        <v>335</v>
      </c>
      <c r="C210" s="238"/>
      <c r="D210" s="190">
        <f>SUM(D162:D208)</f>
        <v>1178988</v>
      </c>
      <c r="E210" s="190">
        <f>SUM(E162:E208)</f>
        <v>1073136</v>
      </c>
      <c r="F210" s="190">
        <f>SUM(F162:F208)</f>
        <v>113479</v>
      </c>
      <c r="G210" s="191">
        <f>ROUND(F210/E210,2)</f>
        <v>0.11</v>
      </c>
      <c r="H210" s="191">
        <f>ROUND(P210/E210*100,2)</f>
        <v>3.42</v>
      </c>
      <c r="I210" s="192">
        <f aca="true" t="shared" si="35" ref="I210:O210">SUM(I162:I208)</f>
        <v>615284</v>
      </c>
      <c r="J210" s="193">
        <f t="shared" si="35"/>
        <v>375601</v>
      </c>
      <c r="K210" s="194">
        <f t="shared" si="35"/>
        <v>45588</v>
      </c>
      <c r="L210" s="192">
        <f t="shared" si="35"/>
        <v>30618</v>
      </c>
      <c r="M210" s="193">
        <f t="shared" si="35"/>
        <v>3951</v>
      </c>
      <c r="N210" s="193">
        <f t="shared" si="35"/>
        <v>1775</v>
      </c>
      <c r="O210" s="194">
        <f t="shared" si="35"/>
        <v>319</v>
      </c>
      <c r="P210" s="190">
        <f t="shared" si="29"/>
        <v>36663</v>
      </c>
      <c r="Q210" s="190">
        <f>SUM(Q162:Q208)</f>
        <v>51303</v>
      </c>
      <c r="R210" s="190">
        <f>SUM(R162:R208)</f>
        <v>87806</v>
      </c>
      <c r="S210" s="195">
        <f>SUM(S162:S208)</f>
        <v>45279</v>
      </c>
      <c r="T210" s="196"/>
    </row>
  </sheetData>
  <sheetProtection/>
  <mergeCells count="15">
    <mergeCell ref="T159:T160"/>
    <mergeCell ref="G6:G8"/>
    <mergeCell ref="H6:H8"/>
    <mergeCell ref="G61:G63"/>
    <mergeCell ref="H61:H63"/>
    <mergeCell ref="I61:K62"/>
    <mergeCell ref="L61:P62"/>
    <mergeCell ref="I6:K7"/>
    <mergeCell ref="L6:P7"/>
    <mergeCell ref="B210:C210"/>
    <mergeCell ref="D159:D160"/>
    <mergeCell ref="E159:E160"/>
    <mergeCell ref="G159:G160"/>
    <mergeCell ref="H159:H160"/>
    <mergeCell ref="I159:K15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5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tabSelected="1" zoomScalePageLayoutView="0" workbookViewId="0" topLeftCell="A188">
      <selection activeCell="F210" sqref="F210"/>
    </sheetView>
  </sheetViews>
  <sheetFormatPr defaultColWidth="8.796875" defaultRowHeight="14.25"/>
  <cols>
    <col min="1" max="1" width="3.59765625" style="3" customWidth="1"/>
    <col min="2" max="2" width="5.19921875" style="2" customWidth="1"/>
    <col min="3" max="3" width="11" style="2" bestFit="1" customWidth="1"/>
    <col min="4" max="6" width="10.69921875" style="3" bestFit="1" customWidth="1"/>
    <col min="7" max="8" width="10.5" style="117" customWidth="1"/>
    <col min="9" max="9" width="9.69921875" style="3" bestFit="1" customWidth="1"/>
    <col min="10" max="11" width="8.69921875" style="3" bestFit="1" customWidth="1"/>
    <col min="12" max="12" width="7.69921875" style="3" bestFit="1" customWidth="1"/>
    <col min="13" max="13" width="6.69921875" style="3" bestFit="1" customWidth="1"/>
    <col min="14" max="14" width="9.69921875" style="3" bestFit="1" customWidth="1"/>
    <col min="15" max="15" width="8.69921875" style="3" customWidth="1"/>
    <col min="16" max="16" width="9.19921875" style="3" bestFit="1" customWidth="1"/>
    <col min="17" max="17" width="8.59765625" style="3" bestFit="1" customWidth="1"/>
    <col min="18" max="18" width="7.19921875" style="3" bestFit="1" customWidth="1"/>
    <col min="19" max="23" width="6.8984375" style="3" customWidth="1"/>
    <col min="24" max="24" width="7.59765625" style="3" customWidth="1"/>
    <col min="25" max="25" width="8.19921875" style="3" customWidth="1"/>
    <col min="26" max="27" width="6.8984375" style="3" customWidth="1"/>
    <col min="28" max="16384" width="9" style="3" customWidth="1"/>
  </cols>
  <sheetData>
    <row r="1" spans="1:24" ht="24" customHeight="1">
      <c r="A1" s="1" t="s">
        <v>50</v>
      </c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3.5">
      <c r="A2" s="3" t="s">
        <v>35</v>
      </c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4.25">
      <c r="A3" s="5" t="s">
        <v>40</v>
      </c>
      <c r="B3" s="6"/>
      <c r="C3" s="6"/>
      <c r="K3" s="7"/>
      <c r="L3" s="7"/>
      <c r="M3" s="7"/>
      <c r="N3" s="7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>
      <c r="A4" s="5"/>
      <c r="B4" s="6"/>
      <c r="C4" s="6"/>
      <c r="K4" s="7"/>
      <c r="L4" s="7"/>
      <c r="M4" s="7"/>
      <c r="N4" s="7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s="2" customFormat="1" ht="13.5">
      <c r="B5" s="8" t="s">
        <v>281</v>
      </c>
      <c r="G5" s="118"/>
      <c r="H5" s="118"/>
      <c r="K5" s="9"/>
      <c r="L5" s="9"/>
      <c r="M5" s="9"/>
      <c r="N5" s="9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18" s="2" customFormat="1" ht="27" customHeight="1">
      <c r="B6" s="11"/>
      <c r="C6" s="12"/>
      <c r="D6" s="13" t="s">
        <v>28</v>
      </c>
      <c r="E6" s="14" t="s">
        <v>29</v>
      </c>
      <c r="F6" s="14" t="s">
        <v>22</v>
      </c>
      <c r="G6" s="246" t="s">
        <v>307</v>
      </c>
      <c r="H6" s="246" t="s">
        <v>306</v>
      </c>
      <c r="I6" s="15" t="s">
        <v>41</v>
      </c>
      <c r="J6" s="266" t="s">
        <v>42</v>
      </c>
      <c r="K6" s="267"/>
      <c r="L6" s="267"/>
      <c r="M6" s="267"/>
      <c r="N6" s="250"/>
      <c r="O6" s="17"/>
      <c r="P6" s="17"/>
      <c r="Q6" s="17"/>
      <c r="R6" s="18"/>
    </row>
    <row r="7" spans="2:18" s="2" customFormat="1" ht="26.25" customHeight="1">
      <c r="B7" s="19"/>
      <c r="C7" s="20"/>
      <c r="D7" s="21"/>
      <c r="E7" s="22"/>
      <c r="F7" s="23" t="s">
        <v>43</v>
      </c>
      <c r="G7" s="247"/>
      <c r="H7" s="247"/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24" t="s">
        <v>49</v>
      </c>
      <c r="O7" s="25" t="s">
        <v>299</v>
      </c>
      <c r="P7" s="25" t="s">
        <v>0</v>
      </c>
      <c r="Q7" s="25" t="s">
        <v>300</v>
      </c>
      <c r="R7" s="26" t="s">
        <v>39</v>
      </c>
    </row>
    <row r="8" spans="2:18" s="2" customFormat="1" ht="13.5">
      <c r="B8" s="27"/>
      <c r="C8" s="22"/>
      <c r="D8" s="28" t="s">
        <v>30</v>
      </c>
      <c r="E8" s="28" t="s">
        <v>30</v>
      </c>
      <c r="F8" s="28" t="s">
        <v>31</v>
      </c>
      <c r="G8" s="121" t="s">
        <v>308</v>
      </c>
      <c r="H8" s="121" t="s">
        <v>309</v>
      </c>
      <c r="I8" s="29" t="s">
        <v>30</v>
      </c>
      <c r="J8" s="29" t="s">
        <v>30</v>
      </c>
      <c r="K8" s="29" t="s">
        <v>30</v>
      </c>
      <c r="L8" s="29" t="s">
        <v>30</v>
      </c>
      <c r="M8" s="29" t="s">
        <v>30</v>
      </c>
      <c r="N8" s="29" t="s">
        <v>30</v>
      </c>
      <c r="O8" s="28" t="s">
        <v>30</v>
      </c>
      <c r="P8" s="28" t="s">
        <v>30</v>
      </c>
      <c r="Q8" s="28" t="s">
        <v>30</v>
      </c>
      <c r="R8" s="20"/>
    </row>
    <row r="9" spans="1:18" s="2" customFormat="1" ht="13.5" customHeight="1">
      <c r="A9" s="2">
        <v>1</v>
      </c>
      <c r="B9" s="30" t="s">
        <v>294</v>
      </c>
      <c r="C9" s="31" t="s">
        <v>171</v>
      </c>
      <c r="D9" s="32">
        <v>25451</v>
      </c>
      <c r="E9" s="82">
        <f>I9+N9</f>
        <v>22542</v>
      </c>
      <c r="F9" s="33">
        <v>39570</v>
      </c>
      <c r="G9" s="122">
        <f>F9/E9</f>
        <v>1.7553899387809422</v>
      </c>
      <c r="H9" s="122">
        <f>N9/E9*100</f>
        <v>37.06414692573862</v>
      </c>
      <c r="I9" s="34">
        <v>14187</v>
      </c>
      <c r="J9" s="34">
        <v>4383</v>
      </c>
      <c r="K9" s="34">
        <v>3007</v>
      </c>
      <c r="L9" s="34">
        <v>896</v>
      </c>
      <c r="M9" s="34">
        <v>69</v>
      </c>
      <c r="N9" s="88">
        <f>SUM(J9:M9)</f>
        <v>8355</v>
      </c>
      <c r="O9" s="33">
        <v>375</v>
      </c>
      <c r="P9" s="33">
        <v>2867</v>
      </c>
      <c r="Q9" s="33">
        <v>482</v>
      </c>
      <c r="R9" s="35"/>
    </row>
    <row r="10" spans="1:18" s="2" customFormat="1" ht="13.5">
      <c r="A10" s="2">
        <v>2</v>
      </c>
      <c r="B10" s="36" t="s">
        <v>295</v>
      </c>
      <c r="C10" s="37" t="s">
        <v>172</v>
      </c>
      <c r="D10" s="38">
        <v>12792</v>
      </c>
      <c r="E10" s="83">
        <f aca="true" t="shared" si="0" ref="E10:E55">I10+N10</f>
        <v>11843</v>
      </c>
      <c r="F10" s="39">
        <v>27840</v>
      </c>
      <c r="G10" s="122">
        <f aca="true" t="shared" si="1" ref="G10:G57">F10/E10</f>
        <v>2.350755720678882</v>
      </c>
      <c r="H10" s="122">
        <f aca="true" t="shared" si="2" ref="H10:H57">N10/E10*100</f>
        <v>48.847420417124034</v>
      </c>
      <c r="I10" s="40">
        <v>6058</v>
      </c>
      <c r="J10" s="40">
        <v>3095</v>
      </c>
      <c r="K10" s="40">
        <v>2102</v>
      </c>
      <c r="L10" s="40">
        <v>517</v>
      </c>
      <c r="M10" s="40">
        <v>71</v>
      </c>
      <c r="N10" s="89">
        <f aca="true" t="shared" si="3" ref="N10:N55">SUM(J10:M10)</f>
        <v>5785</v>
      </c>
      <c r="O10" s="39">
        <v>91</v>
      </c>
      <c r="P10" s="39">
        <v>1190</v>
      </c>
      <c r="Q10" s="39">
        <v>767</v>
      </c>
      <c r="R10" s="41"/>
    </row>
    <row r="11" spans="1:18" s="2" customFormat="1" ht="13.5">
      <c r="A11" s="2">
        <v>3</v>
      </c>
      <c r="B11" s="36" t="s">
        <v>296</v>
      </c>
      <c r="C11" s="37" t="s">
        <v>173</v>
      </c>
      <c r="D11" s="38">
        <v>12427</v>
      </c>
      <c r="E11" s="83">
        <f t="shared" si="0"/>
        <v>11672</v>
      </c>
      <c r="F11" s="39">
        <v>24051</v>
      </c>
      <c r="G11" s="122">
        <f t="shared" si="1"/>
        <v>2.0605723098012336</v>
      </c>
      <c r="H11" s="122">
        <f t="shared" si="2"/>
        <v>42.212131596984236</v>
      </c>
      <c r="I11" s="40">
        <v>6745</v>
      </c>
      <c r="J11" s="40">
        <v>2600</v>
      </c>
      <c r="K11" s="40">
        <v>1797</v>
      </c>
      <c r="L11" s="40">
        <v>473</v>
      </c>
      <c r="M11" s="40">
        <v>57</v>
      </c>
      <c r="N11" s="89">
        <f t="shared" si="3"/>
        <v>4927</v>
      </c>
      <c r="O11" s="39">
        <v>113</v>
      </c>
      <c r="P11" s="39">
        <v>1176</v>
      </c>
      <c r="Q11" s="39">
        <v>189</v>
      </c>
      <c r="R11" s="41"/>
    </row>
    <row r="12" spans="1:18" s="2" customFormat="1" ht="13.5">
      <c r="A12" s="2">
        <v>4</v>
      </c>
      <c r="B12" s="36" t="s">
        <v>51</v>
      </c>
      <c r="C12" s="37" t="s">
        <v>174</v>
      </c>
      <c r="D12" s="38">
        <v>12187</v>
      </c>
      <c r="E12" s="83">
        <f t="shared" si="0"/>
        <v>11246</v>
      </c>
      <c r="F12" s="39">
        <v>28872</v>
      </c>
      <c r="G12" s="122">
        <f t="shared" si="1"/>
        <v>2.567312822336831</v>
      </c>
      <c r="H12" s="122">
        <f t="shared" si="2"/>
        <v>49.350880313000175</v>
      </c>
      <c r="I12" s="40">
        <v>5696</v>
      </c>
      <c r="J12" s="40">
        <v>2782</v>
      </c>
      <c r="K12" s="40">
        <v>2146</v>
      </c>
      <c r="L12" s="40">
        <v>579</v>
      </c>
      <c r="M12" s="40">
        <v>43</v>
      </c>
      <c r="N12" s="89">
        <f t="shared" si="3"/>
        <v>5550</v>
      </c>
      <c r="O12" s="39">
        <v>70</v>
      </c>
      <c r="P12" s="39">
        <v>1698</v>
      </c>
      <c r="Q12" s="39">
        <v>409</v>
      </c>
      <c r="R12" s="41"/>
    </row>
    <row r="13" spans="1:18" s="2" customFormat="1" ht="13.5">
      <c r="A13" s="2">
        <v>5</v>
      </c>
      <c r="B13" s="36" t="s">
        <v>52</v>
      </c>
      <c r="C13" s="37" t="s">
        <v>175</v>
      </c>
      <c r="D13" s="38">
        <v>6525</v>
      </c>
      <c r="E13" s="83">
        <f t="shared" si="0"/>
        <v>6130</v>
      </c>
      <c r="F13" s="39">
        <v>15260</v>
      </c>
      <c r="G13" s="122">
        <f t="shared" si="1"/>
        <v>2.489396411092985</v>
      </c>
      <c r="H13" s="122">
        <f t="shared" si="2"/>
        <v>50.636215334420875</v>
      </c>
      <c r="I13" s="40">
        <v>3026</v>
      </c>
      <c r="J13" s="40">
        <v>1626</v>
      </c>
      <c r="K13" s="40">
        <v>1159</v>
      </c>
      <c r="L13" s="40">
        <v>308</v>
      </c>
      <c r="M13" s="40">
        <v>11</v>
      </c>
      <c r="N13" s="89">
        <f t="shared" si="3"/>
        <v>3104</v>
      </c>
      <c r="O13" s="39">
        <v>34</v>
      </c>
      <c r="P13" s="39">
        <v>636</v>
      </c>
      <c r="Q13" s="39">
        <v>72</v>
      </c>
      <c r="R13" s="41"/>
    </row>
    <row r="14" spans="1:18" s="2" customFormat="1" ht="13.5">
      <c r="A14" s="2">
        <v>6</v>
      </c>
      <c r="B14" s="36" t="s">
        <v>53</v>
      </c>
      <c r="C14" s="37" t="s">
        <v>176</v>
      </c>
      <c r="D14" s="38">
        <v>10861</v>
      </c>
      <c r="E14" s="83">
        <f t="shared" si="0"/>
        <v>10518</v>
      </c>
      <c r="F14" s="39">
        <v>23177</v>
      </c>
      <c r="G14" s="122">
        <f t="shared" si="1"/>
        <v>2.2035558090891803</v>
      </c>
      <c r="H14" s="122">
        <f t="shared" si="2"/>
        <v>45.056094314508464</v>
      </c>
      <c r="I14" s="40">
        <v>5779</v>
      </c>
      <c r="J14" s="40">
        <v>2520</v>
      </c>
      <c r="K14" s="40">
        <v>1792</v>
      </c>
      <c r="L14" s="40">
        <v>424</v>
      </c>
      <c r="M14" s="40">
        <v>3</v>
      </c>
      <c r="N14" s="89">
        <f t="shared" si="3"/>
        <v>4739</v>
      </c>
      <c r="O14" s="39">
        <v>88</v>
      </c>
      <c r="P14" s="39">
        <v>921</v>
      </c>
      <c r="Q14" s="39">
        <v>222</v>
      </c>
      <c r="R14" s="41"/>
    </row>
    <row r="15" spans="1:18" s="2" customFormat="1" ht="13.5">
      <c r="A15" s="2">
        <v>7</v>
      </c>
      <c r="B15" s="36" t="s">
        <v>54</v>
      </c>
      <c r="C15" s="37" t="s">
        <v>177</v>
      </c>
      <c r="D15" s="38">
        <v>13279</v>
      </c>
      <c r="E15" s="83">
        <f t="shared" si="0"/>
        <v>12473</v>
      </c>
      <c r="F15" s="39">
        <v>28365</v>
      </c>
      <c r="G15" s="122">
        <f t="shared" si="1"/>
        <v>2.2741120820973304</v>
      </c>
      <c r="H15" s="122">
        <f t="shared" si="2"/>
        <v>47.01354926641545</v>
      </c>
      <c r="I15" s="40">
        <v>6609</v>
      </c>
      <c r="J15" s="40">
        <v>3169</v>
      </c>
      <c r="K15" s="40">
        <v>2224</v>
      </c>
      <c r="L15" s="40">
        <v>471</v>
      </c>
      <c r="M15" s="40">
        <v>0</v>
      </c>
      <c r="N15" s="89">
        <f t="shared" si="3"/>
        <v>5864</v>
      </c>
      <c r="O15" s="39">
        <v>103</v>
      </c>
      <c r="P15" s="39">
        <v>1305</v>
      </c>
      <c r="Q15" s="39">
        <v>300</v>
      </c>
      <c r="R15" s="41"/>
    </row>
    <row r="16" spans="1:18" s="2" customFormat="1" ht="13.5">
      <c r="A16" s="2">
        <v>8</v>
      </c>
      <c r="B16" s="36" t="s">
        <v>55</v>
      </c>
      <c r="C16" s="37" t="s">
        <v>178</v>
      </c>
      <c r="D16" s="38">
        <v>28392</v>
      </c>
      <c r="E16" s="83">
        <f t="shared" si="0"/>
        <v>25183</v>
      </c>
      <c r="F16" s="39">
        <v>42891</v>
      </c>
      <c r="G16" s="122">
        <f t="shared" si="1"/>
        <v>1.7031727752849144</v>
      </c>
      <c r="H16" s="122">
        <f t="shared" si="2"/>
        <v>36.92173291506175</v>
      </c>
      <c r="I16" s="40">
        <v>15885</v>
      </c>
      <c r="J16" s="40">
        <v>5367</v>
      </c>
      <c r="K16" s="40">
        <v>3236</v>
      </c>
      <c r="L16" s="40">
        <v>666</v>
      </c>
      <c r="M16" s="40">
        <v>29</v>
      </c>
      <c r="N16" s="89">
        <f t="shared" si="3"/>
        <v>9298</v>
      </c>
      <c r="O16" s="39">
        <v>239</v>
      </c>
      <c r="P16" s="39">
        <v>3050</v>
      </c>
      <c r="Q16" s="39">
        <v>283</v>
      </c>
      <c r="R16" s="41"/>
    </row>
    <row r="17" spans="1:18" s="2" customFormat="1" ht="13.5">
      <c r="A17" s="2">
        <v>9</v>
      </c>
      <c r="B17" s="36" t="s">
        <v>56</v>
      </c>
      <c r="C17" s="37" t="s">
        <v>179</v>
      </c>
      <c r="D17" s="38">
        <v>14570</v>
      </c>
      <c r="E17" s="83">
        <f t="shared" si="0"/>
        <v>13378</v>
      </c>
      <c r="F17" s="39">
        <v>21692</v>
      </c>
      <c r="G17" s="122">
        <f t="shared" si="1"/>
        <v>1.6214680819255494</v>
      </c>
      <c r="H17" s="122">
        <f t="shared" si="2"/>
        <v>35.924652414411725</v>
      </c>
      <c r="I17" s="40">
        <v>8572</v>
      </c>
      <c r="J17" s="40">
        <v>2603</v>
      </c>
      <c r="K17" s="40">
        <v>1499</v>
      </c>
      <c r="L17" s="40">
        <v>429</v>
      </c>
      <c r="M17" s="40">
        <v>275</v>
      </c>
      <c r="N17" s="89">
        <f t="shared" si="3"/>
        <v>4806</v>
      </c>
      <c r="O17" s="39">
        <v>221</v>
      </c>
      <c r="P17" s="39">
        <v>1504</v>
      </c>
      <c r="Q17" s="39">
        <v>163</v>
      </c>
      <c r="R17" s="41"/>
    </row>
    <row r="18" spans="1:18" s="2" customFormat="1" ht="13.5">
      <c r="A18" s="2">
        <v>10</v>
      </c>
      <c r="B18" s="42" t="s">
        <v>57</v>
      </c>
      <c r="C18" s="43" t="s">
        <v>180</v>
      </c>
      <c r="D18" s="44">
        <v>19806</v>
      </c>
      <c r="E18" s="128">
        <f t="shared" si="0"/>
        <v>17807</v>
      </c>
      <c r="F18" s="45">
        <v>25715</v>
      </c>
      <c r="G18" s="122">
        <f t="shared" si="1"/>
        <v>1.4440950188128263</v>
      </c>
      <c r="H18" s="122">
        <f t="shared" si="2"/>
        <v>33.363284101757735</v>
      </c>
      <c r="I18" s="46">
        <v>11866</v>
      </c>
      <c r="J18" s="46">
        <v>3546</v>
      </c>
      <c r="K18" s="46">
        <v>1968</v>
      </c>
      <c r="L18" s="46">
        <v>419</v>
      </c>
      <c r="M18" s="46">
        <v>8</v>
      </c>
      <c r="N18" s="129">
        <f t="shared" si="3"/>
        <v>5941</v>
      </c>
      <c r="O18" s="45">
        <v>138</v>
      </c>
      <c r="P18" s="45">
        <v>1795</v>
      </c>
      <c r="Q18" s="137">
        <v>346</v>
      </c>
      <c r="R18" s="47"/>
    </row>
    <row r="19" spans="1:18" s="2" customFormat="1" ht="13.5">
      <c r="A19" s="2">
        <v>11</v>
      </c>
      <c r="B19" s="30" t="s">
        <v>58</v>
      </c>
      <c r="C19" s="31" t="s">
        <v>181</v>
      </c>
      <c r="D19" s="48">
        <v>53592</v>
      </c>
      <c r="E19" s="85">
        <f t="shared" si="0"/>
        <v>47528</v>
      </c>
      <c r="F19" s="49">
        <v>61227</v>
      </c>
      <c r="G19" s="122">
        <f t="shared" si="1"/>
        <v>1.2882300959434438</v>
      </c>
      <c r="H19" s="122">
        <f t="shared" si="2"/>
        <v>30.981737081299443</v>
      </c>
      <c r="I19" s="50">
        <v>32803</v>
      </c>
      <c r="J19" s="50">
        <v>9227</v>
      </c>
      <c r="K19" s="50">
        <v>4500</v>
      </c>
      <c r="L19" s="50">
        <v>862</v>
      </c>
      <c r="M19" s="50">
        <v>136</v>
      </c>
      <c r="N19" s="130">
        <f t="shared" si="3"/>
        <v>14725</v>
      </c>
      <c r="O19" s="49">
        <v>476</v>
      </c>
      <c r="P19" s="49">
        <v>5297</v>
      </c>
      <c r="Q19" s="49">
        <v>867</v>
      </c>
      <c r="R19" s="51"/>
    </row>
    <row r="20" spans="1:18" s="2" customFormat="1" ht="13.5">
      <c r="A20" s="2">
        <v>12</v>
      </c>
      <c r="B20" s="36" t="s">
        <v>59</v>
      </c>
      <c r="C20" s="37" t="s">
        <v>182</v>
      </c>
      <c r="D20" s="38">
        <v>42428</v>
      </c>
      <c r="E20" s="83">
        <f t="shared" si="0"/>
        <v>36471</v>
      </c>
      <c r="F20" s="39">
        <v>54836</v>
      </c>
      <c r="G20" s="122">
        <f t="shared" si="1"/>
        <v>1.5035507663623153</v>
      </c>
      <c r="H20" s="122">
        <f t="shared" si="2"/>
        <v>34.30122563132352</v>
      </c>
      <c r="I20" s="40">
        <v>23961</v>
      </c>
      <c r="J20" s="40">
        <v>7331</v>
      </c>
      <c r="K20" s="40">
        <v>4266</v>
      </c>
      <c r="L20" s="40">
        <v>903</v>
      </c>
      <c r="M20" s="40">
        <v>10</v>
      </c>
      <c r="N20" s="131">
        <f t="shared" si="3"/>
        <v>12510</v>
      </c>
      <c r="O20" s="39">
        <v>517</v>
      </c>
      <c r="P20" s="39">
        <v>4979</v>
      </c>
      <c r="Q20" s="39">
        <v>2325</v>
      </c>
      <c r="R20" s="41"/>
    </row>
    <row r="21" spans="1:18" s="2" customFormat="1" ht="13.5">
      <c r="A21" s="2">
        <v>13</v>
      </c>
      <c r="B21" s="36" t="s">
        <v>60</v>
      </c>
      <c r="C21" s="37" t="s">
        <v>183</v>
      </c>
      <c r="D21" s="38">
        <v>36311</v>
      </c>
      <c r="E21" s="83">
        <f t="shared" si="0"/>
        <v>32804</v>
      </c>
      <c r="F21" s="39">
        <v>28421</v>
      </c>
      <c r="G21" s="122">
        <f t="shared" si="1"/>
        <v>0.8663882453359346</v>
      </c>
      <c r="H21" s="122">
        <f t="shared" si="2"/>
        <v>23.027679551274236</v>
      </c>
      <c r="I21" s="40">
        <v>25250</v>
      </c>
      <c r="J21" s="40">
        <v>4989</v>
      </c>
      <c r="K21" s="40">
        <v>2009</v>
      </c>
      <c r="L21" s="40">
        <v>556</v>
      </c>
      <c r="M21" s="40">
        <v>0</v>
      </c>
      <c r="N21" s="131">
        <f t="shared" si="3"/>
        <v>7554</v>
      </c>
      <c r="O21" s="39">
        <v>614</v>
      </c>
      <c r="P21" s="39">
        <v>4120</v>
      </c>
      <c r="Q21" s="39">
        <v>2853</v>
      </c>
      <c r="R21" s="41"/>
    </row>
    <row r="22" spans="1:18" s="2" customFormat="1" ht="13.5">
      <c r="A22" s="2">
        <v>14</v>
      </c>
      <c r="B22" s="36" t="s">
        <v>61</v>
      </c>
      <c r="C22" s="37" t="s">
        <v>5</v>
      </c>
      <c r="D22" s="38">
        <v>26498</v>
      </c>
      <c r="E22" s="83">
        <f t="shared" si="0"/>
        <v>23461</v>
      </c>
      <c r="F22" s="39">
        <v>24657</v>
      </c>
      <c r="G22" s="122">
        <f t="shared" si="1"/>
        <v>1.0509782191722432</v>
      </c>
      <c r="H22" s="122">
        <f t="shared" si="2"/>
        <v>25.024508759217422</v>
      </c>
      <c r="I22" s="40">
        <v>17590</v>
      </c>
      <c r="J22" s="40">
        <v>3802</v>
      </c>
      <c r="K22" s="40">
        <v>1705</v>
      </c>
      <c r="L22" s="40">
        <v>364</v>
      </c>
      <c r="M22" s="40">
        <v>0</v>
      </c>
      <c r="N22" s="89">
        <f t="shared" si="3"/>
        <v>5871</v>
      </c>
      <c r="O22" s="39">
        <v>422</v>
      </c>
      <c r="P22" s="39">
        <v>2724</v>
      </c>
      <c r="Q22" s="39">
        <v>1072</v>
      </c>
      <c r="R22" s="41"/>
    </row>
    <row r="23" spans="1:18" s="2" customFormat="1" ht="13.5">
      <c r="A23" s="2">
        <v>15</v>
      </c>
      <c r="B23" s="36" t="s">
        <v>62</v>
      </c>
      <c r="C23" s="37" t="s">
        <v>184</v>
      </c>
      <c r="D23" s="38">
        <v>17140</v>
      </c>
      <c r="E23" s="83">
        <f t="shared" si="0"/>
        <v>16340</v>
      </c>
      <c r="F23" s="39">
        <v>20827</v>
      </c>
      <c r="G23" s="122">
        <f t="shared" si="1"/>
        <v>1.2746022031823745</v>
      </c>
      <c r="H23" s="122">
        <f t="shared" si="2"/>
        <v>31.30966952264382</v>
      </c>
      <c r="I23" s="40">
        <v>11224</v>
      </c>
      <c r="J23" s="40">
        <v>3124</v>
      </c>
      <c r="K23" s="40">
        <v>1620</v>
      </c>
      <c r="L23" s="40">
        <v>369</v>
      </c>
      <c r="M23" s="40">
        <v>3</v>
      </c>
      <c r="N23" s="89">
        <f t="shared" si="3"/>
        <v>5116</v>
      </c>
      <c r="O23" s="39">
        <v>49</v>
      </c>
      <c r="P23" s="39">
        <v>649</v>
      </c>
      <c r="Q23" s="39" t="s">
        <v>305</v>
      </c>
      <c r="R23" s="41"/>
    </row>
    <row r="24" spans="1:18" s="2" customFormat="1" ht="13.5">
      <c r="A24" s="2">
        <v>16</v>
      </c>
      <c r="B24" s="36" t="s">
        <v>63</v>
      </c>
      <c r="C24" s="37" t="s">
        <v>185</v>
      </c>
      <c r="D24" s="38">
        <v>7037</v>
      </c>
      <c r="E24" s="83">
        <f t="shared" si="0"/>
        <v>6834</v>
      </c>
      <c r="F24" s="39">
        <v>9300</v>
      </c>
      <c r="G24" s="122">
        <f t="shared" si="1"/>
        <v>1.3608428446005267</v>
      </c>
      <c r="H24" s="122">
        <f>N24/E24*100</f>
        <v>34.06496927129061</v>
      </c>
      <c r="I24" s="40">
        <v>4506</v>
      </c>
      <c r="J24" s="40">
        <v>1491</v>
      </c>
      <c r="K24" s="40">
        <v>667</v>
      </c>
      <c r="L24" s="40">
        <v>170</v>
      </c>
      <c r="M24" s="40">
        <v>0</v>
      </c>
      <c r="N24" s="89">
        <f t="shared" si="3"/>
        <v>2328</v>
      </c>
      <c r="O24" s="39">
        <v>123</v>
      </c>
      <c r="P24" s="39">
        <v>982</v>
      </c>
      <c r="Q24" s="39">
        <v>293</v>
      </c>
      <c r="R24" s="41"/>
    </row>
    <row r="25" spans="1:18" s="2" customFormat="1" ht="13.5">
      <c r="A25" s="2">
        <v>17</v>
      </c>
      <c r="B25" s="36" t="s">
        <v>64</v>
      </c>
      <c r="C25" s="52" t="s">
        <v>186</v>
      </c>
      <c r="D25" s="38">
        <v>6944</v>
      </c>
      <c r="E25" s="83">
        <f t="shared" si="0"/>
        <v>6619</v>
      </c>
      <c r="F25" s="39">
        <v>9998</v>
      </c>
      <c r="G25" s="122">
        <f t="shared" si="1"/>
        <v>1.510500075540112</v>
      </c>
      <c r="H25" s="122">
        <f t="shared" si="2"/>
        <v>35.730472881099864</v>
      </c>
      <c r="I25" s="40">
        <v>4254</v>
      </c>
      <c r="J25" s="40">
        <v>1472</v>
      </c>
      <c r="K25" s="40">
        <v>678</v>
      </c>
      <c r="L25" s="40">
        <v>208</v>
      </c>
      <c r="M25" s="40">
        <v>7</v>
      </c>
      <c r="N25" s="89">
        <f t="shared" si="3"/>
        <v>2365</v>
      </c>
      <c r="O25" s="39">
        <v>46</v>
      </c>
      <c r="P25" s="39">
        <v>720</v>
      </c>
      <c r="Q25" s="39">
        <v>47</v>
      </c>
      <c r="R25" s="41"/>
    </row>
    <row r="26" spans="1:18" s="2" customFormat="1" ht="13.5">
      <c r="A26" s="2">
        <v>18</v>
      </c>
      <c r="B26" s="36" t="s">
        <v>65</v>
      </c>
      <c r="C26" s="37" t="s">
        <v>187</v>
      </c>
      <c r="D26" s="38">
        <v>7983</v>
      </c>
      <c r="E26" s="83">
        <f t="shared" si="0"/>
        <v>7644</v>
      </c>
      <c r="F26" s="39">
        <v>8524</v>
      </c>
      <c r="G26" s="122">
        <f t="shared" si="1"/>
        <v>1.1151229722658293</v>
      </c>
      <c r="H26" s="122">
        <f t="shared" si="2"/>
        <v>30.468341182626897</v>
      </c>
      <c r="I26" s="40">
        <v>5315</v>
      </c>
      <c r="J26" s="40">
        <v>1438</v>
      </c>
      <c r="K26" s="40">
        <v>666</v>
      </c>
      <c r="L26" s="40">
        <v>220</v>
      </c>
      <c r="M26" s="40">
        <v>5</v>
      </c>
      <c r="N26" s="89">
        <f t="shared" si="3"/>
        <v>2329</v>
      </c>
      <c r="O26" s="39">
        <v>81</v>
      </c>
      <c r="P26" s="39">
        <v>799</v>
      </c>
      <c r="Q26" s="39">
        <v>366</v>
      </c>
      <c r="R26" s="41"/>
    </row>
    <row r="27" spans="1:18" s="2" customFormat="1" ht="13.5">
      <c r="A27" s="2">
        <v>19</v>
      </c>
      <c r="B27" s="36" t="s">
        <v>66</v>
      </c>
      <c r="C27" s="37" t="s">
        <v>188</v>
      </c>
      <c r="D27" s="38">
        <v>8390</v>
      </c>
      <c r="E27" s="83">
        <f t="shared" si="0"/>
        <v>7362</v>
      </c>
      <c r="F27" s="39">
        <v>13283</v>
      </c>
      <c r="G27" s="122">
        <f t="shared" si="1"/>
        <v>1.80426514534094</v>
      </c>
      <c r="H27" s="122">
        <f t="shared" si="2"/>
        <v>40.23363216517251</v>
      </c>
      <c r="I27" s="40">
        <v>4400</v>
      </c>
      <c r="J27" s="40">
        <v>1647</v>
      </c>
      <c r="K27" s="40">
        <v>991</v>
      </c>
      <c r="L27" s="40">
        <v>259</v>
      </c>
      <c r="M27" s="40">
        <v>65</v>
      </c>
      <c r="N27" s="89">
        <f t="shared" si="3"/>
        <v>2962</v>
      </c>
      <c r="O27" s="39">
        <v>195</v>
      </c>
      <c r="P27" s="39">
        <v>879</v>
      </c>
      <c r="Q27" s="39">
        <v>195</v>
      </c>
      <c r="R27" s="41"/>
    </row>
    <row r="28" spans="1:18" s="2" customFormat="1" ht="13.5">
      <c r="A28" s="2">
        <v>20</v>
      </c>
      <c r="B28" s="42" t="s">
        <v>67</v>
      </c>
      <c r="C28" s="43" t="s">
        <v>189</v>
      </c>
      <c r="D28" s="44">
        <v>17733</v>
      </c>
      <c r="E28" s="84">
        <f t="shared" si="0"/>
        <v>16018</v>
      </c>
      <c r="F28" s="45">
        <v>19417</v>
      </c>
      <c r="G28" s="122">
        <f t="shared" si="1"/>
        <v>1.2121987763765762</v>
      </c>
      <c r="H28" s="122">
        <f t="shared" si="2"/>
        <v>29.235859657884877</v>
      </c>
      <c r="I28" s="46">
        <v>11335</v>
      </c>
      <c r="J28" s="46">
        <v>2874</v>
      </c>
      <c r="K28" s="46">
        <v>1408</v>
      </c>
      <c r="L28" s="46">
        <v>401</v>
      </c>
      <c r="M28" s="46">
        <v>0</v>
      </c>
      <c r="N28" s="86">
        <f t="shared" si="3"/>
        <v>4683</v>
      </c>
      <c r="O28" s="45">
        <v>158</v>
      </c>
      <c r="P28" s="45">
        <v>1549</v>
      </c>
      <c r="Q28" s="45">
        <v>49</v>
      </c>
      <c r="R28" s="47"/>
    </row>
    <row r="29" spans="1:18" s="2" customFormat="1" ht="13.5">
      <c r="A29" s="2">
        <v>21</v>
      </c>
      <c r="B29" s="30" t="s">
        <v>68</v>
      </c>
      <c r="C29" s="31" t="s">
        <v>190</v>
      </c>
      <c r="D29" s="48">
        <v>16781</v>
      </c>
      <c r="E29" s="85">
        <f t="shared" si="0"/>
        <v>15708</v>
      </c>
      <c r="F29" s="49">
        <v>15796</v>
      </c>
      <c r="G29" s="122">
        <f t="shared" si="1"/>
        <v>1.0056022408963585</v>
      </c>
      <c r="H29" s="122">
        <f t="shared" si="2"/>
        <v>25.757575757575758</v>
      </c>
      <c r="I29" s="50">
        <v>11662</v>
      </c>
      <c r="J29" s="50">
        <v>2566</v>
      </c>
      <c r="K29" s="50">
        <v>1221</v>
      </c>
      <c r="L29" s="50">
        <v>259</v>
      </c>
      <c r="M29" s="50">
        <v>0</v>
      </c>
      <c r="N29" s="90">
        <f t="shared" si="3"/>
        <v>4046</v>
      </c>
      <c r="O29" s="49">
        <v>242</v>
      </c>
      <c r="P29" s="49">
        <v>1665</v>
      </c>
      <c r="Q29" s="49">
        <v>84</v>
      </c>
      <c r="R29" s="51"/>
    </row>
    <row r="30" spans="1:18" s="2" customFormat="1" ht="13.5">
      <c r="A30" s="2">
        <v>22</v>
      </c>
      <c r="B30" s="36" t="s">
        <v>69</v>
      </c>
      <c r="C30" s="37" t="s">
        <v>191</v>
      </c>
      <c r="D30" s="38">
        <v>24086</v>
      </c>
      <c r="E30" s="83">
        <f t="shared" si="0"/>
        <v>22364</v>
      </c>
      <c r="F30" s="39">
        <v>20559</v>
      </c>
      <c r="G30" s="122">
        <f t="shared" si="1"/>
        <v>0.9192899302450367</v>
      </c>
      <c r="H30" s="122">
        <f t="shared" si="2"/>
        <v>24.0922911822572</v>
      </c>
      <c r="I30" s="40">
        <v>16976</v>
      </c>
      <c r="J30" s="40">
        <v>3489</v>
      </c>
      <c r="K30" s="40">
        <v>1554</v>
      </c>
      <c r="L30" s="40">
        <v>345</v>
      </c>
      <c r="M30" s="40">
        <v>0</v>
      </c>
      <c r="N30" s="89">
        <f t="shared" si="3"/>
        <v>5388</v>
      </c>
      <c r="O30" s="39">
        <v>70</v>
      </c>
      <c r="P30" s="39">
        <v>2775</v>
      </c>
      <c r="Q30" s="39">
        <v>581</v>
      </c>
      <c r="R30" s="41"/>
    </row>
    <row r="31" spans="1:18" s="2" customFormat="1" ht="13.5">
      <c r="A31" s="2">
        <v>23</v>
      </c>
      <c r="B31" s="36" t="s">
        <v>70</v>
      </c>
      <c r="C31" s="37" t="s">
        <v>192</v>
      </c>
      <c r="D31" s="38">
        <v>45525</v>
      </c>
      <c r="E31" s="83">
        <f t="shared" si="0"/>
        <v>39907</v>
      </c>
      <c r="F31" s="39">
        <v>35750</v>
      </c>
      <c r="G31" s="122">
        <f t="shared" si="1"/>
        <v>0.8958328112862405</v>
      </c>
      <c r="H31" s="122">
        <f t="shared" si="2"/>
        <v>23.148821008845566</v>
      </c>
      <c r="I31" s="40">
        <v>30669</v>
      </c>
      <c r="J31" s="40">
        <v>5988</v>
      </c>
      <c r="K31" s="40">
        <v>2576</v>
      </c>
      <c r="L31" s="40">
        <v>674</v>
      </c>
      <c r="M31" s="40">
        <v>0</v>
      </c>
      <c r="N31" s="89">
        <f t="shared" si="3"/>
        <v>9238</v>
      </c>
      <c r="O31" s="39">
        <v>1467</v>
      </c>
      <c r="P31" s="39">
        <v>6818</v>
      </c>
      <c r="Q31" s="39">
        <v>2238</v>
      </c>
      <c r="R31" s="41"/>
    </row>
    <row r="32" spans="1:18" s="2" customFormat="1" ht="13.5">
      <c r="A32" s="2">
        <v>24</v>
      </c>
      <c r="B32" s="36" t="s">
        <v>71</v>
      </c>
      <c r="C32" s="37" t="s">
        <v>193</v>
      </c>
      <c r="D32" s="38">
        <v>18052</v>
      </c>
      <c r="E32" s="83">
        <f t="shared" si="0"/>
        <v>16477</v>
      </c>
      <c r="F32" s="39">
        <v>26230</v>
      </c>
      <c r="G32" s="122">
        <f t="shared" si="1"/>
        <v>1.5919160041269649</v>
      </c>
      <c r="H32" s="122">
        <f t="shared" si="2"/>
        <v>38.077319900467316</v>
      </c>
      <c r="I32" s="40">
        <v>10203</v>
      </c>
      <c r="J32" s="40">
        <v>3524</v>
      </c>
      <c r="K32" s="40">
        <v>1986</v>
      </c>
      <c r="L32" s="40">
        <v>446</v>
      </c>
      <c r="M32" s="40">
        <v>318</v>
      </c>
      <c r="N32" s="89">
        <f t="shared" si="3"/>
        <v>6274</v>
      </c>
      <c r="O32" s="39">
        <v>244</v>
      </c>
      <c r="P32" s="39">
        <v>2399</v>
      </c>
      <c r="Q32" s="39">
        <v>234</v>
      </c>
      <c r="R32" s="41"/>
    </row>
    <row r="33" spans="1:18" s="134" customFormat="1" ht="13.5">
      <c r="A33" s="2">
        <v>25</v>
      </c>
      <c r="B33" s="65" t="s">
        <v>72</v>
      </c>
      <c r="C33" s="52" t="s">
        <v>194</v>
      </c>
      <c r="D33" s="38">
        <v>14588</v>
      </c>
      <c r="E33" s="135">
        <f t="shared" si="0"/>
        <v>12711</v>
      </c>
      <c r="F33" s="39">
        <v>18621</v>
      </c>
      <c r="G33" s="122">
        <f t="shared" si="1"/>
        <v>1.4649516167099363</v>
      </c>
      <c r="H33" s="122">
        <f>N33/E33*100</f>
        <v>35.22146172606404</v>
      </c>
      <c r="I33" s="126">
        <v>8234</v>
      </c>
      <c r="J33" s="40">
        <v>2698</v>
      </c>
      <c r="K33" s="40">
        <v>1424</v>
      </c>
      <c r="L33" s="40">
        <v>345</v>
      </c>
      <c r="M33" s="40">
        <v>10</v>
      </c>
      <c r="N33" s="131">
        <f t="shared" si="3"/>
        <v>4477</v>
      </c>
      <c r="O33" s="39">
        <v>31</v>
      </c>
      <c r="P33" s="39">
        <v>1514</v>
      </c>
      <c r="Q33" s="39">
        <v>0</v>
      </c>
      <c r="R33" s="41"/>
    </row>
    <row r="34" spans="1:18" s="2" customFormat="1" ht="13.5">
      <c r="A34" s="2">
        <v>26</v>
      </c>
      <c r="B34" s="36" t="s">
        <v>73</v>
      </c>
      <c r="C34" s="37" t="s">
        <v>195</v>
      </c>
      <c r="D34" s="38">
        <v>11375</v>
      </c>
      <c r="E34" s="83">
        <f t="shared" si="0"/>
        <v>10313</v>
      </c>
      <c r="F34" s="39">
        <v>14084</v>
      </c>
      <c r="G34" s="122">
        <f t="shared" si="1"/>
        <v>1.365654998545525</v>
      </c>
      <c r="H34" s="122">
        <f t="shared" si="2"/>
        <v>34.08319596625618</v>
      </c>
      <c r="I34" s="40">
        <v>6798</v>
      </c>
      <c r="J34" s="40">
        <v>2064</v>
      </c>
      <c r="K34" s="40">
        <v>1128</v>
      </c>
      <c r="L34" s="40">
        <v>323</v>
      </c>
      <c r="M34" s="40">
        <v>0</v>
      </c>
      <c r="N34" s="89">
        <f t="shared" si="3"/>
        <v>3515</v>
      </c>
      <c r="O34" s="39">
        <v>206</v>
      </c>
      <c r="P34" s="39">
        <v>1418</v>
      </c>
      <c r="Q34" s="39">
        <v>361</v>
      </c>
      <c r="R34" s="41"/>
    </row>
    <row r="35" spans="1:18" s="2" customFormat="1" ht="13.5">
      <c r="A35" s="2">
        <v>27</v>
      </c>
      <c r="B35" s="36" t="s">
        <v>74</v>
      </c>
      <c r="C35" s="37" t="s">
        <v>196</v>
      </c>
      <c r="D35" s="38">
        <v>47216</v>
      </c>
      <c r="E35" s="83">
        <f t="shared" si="0"/>
        <v>36877</v>
      </c>
      <c r="F35" s="39">
        <v>44957</v>
      </c>
      <c r="G35" s="122">
        <f t="shared" si="1"/>
        <v>1.219106760311305</v>
      </c>
      <c r="H35" s="122">
        <f t="shared" si="2"/>
        <v>31.244407083005665</v>
      </c>
      <c r="I35" s="40">
        <v>25355</v>
      </c>
      <c r="J35" s="40">
        <v>7247</v>
      </c>
      <c r="K35" s="40">
        <v>3405</v>
      </c>
      <c r="L35" s="40">
        <v>787</v>
      </c>
      <c r="M35" s="40">
        <v>83</v>
      </c>
      <c r="N35" s="89">
        <f t="shared" si="3"/>
        <v>11522</v>
      </c>
      <c r="O35" s="39">
        <v>1155</v>
      </c>
      <c r="P35" s="39">
        <v>5267</v>
      </c>
      <c r="Q35" s="39">
        <v>1558</v>
      </c>
      <c r="R35" s="41"/>
    </row>
    <row r="36" spans="1:18" s="2" customFormat="1" ht="13.5">
      <c r="A36" s="2">
        <v>28</v>
      </c>
      <c r="B36" s="36" t="s">
        <v>75</v>
      </c>
      <c r="C36" s="37" t="s">
        <v>197</v>
      </c>
      <c r="D36" s="38">
        <v>26534</v>
      </c>
      <c r="E36" s="83">
        <f t="shared" si="0"/>
        <v>24562</v>
      </c>
      <c r="F36" s="39">
        <v>26452</v>
      </c>
      <c r="G36" s="122">
        <f t="shared" si="1"/>
        <v>1.0769481312596694</v>
      </c>
      <c r="H36" s="122">
        <f t="shared" si="2"/>
        <v>27.518117417148442</v>
      </c>
      <c r="I36" s="40">
        <v>17803</v>
      </c>
      <c r="J36" s="40">
        <v>4407</v>
      </c>
      <c r="K36" s="40">
        <v>1867</v>
      </c>
      <c r="L36" s="40">
        <v>485</v>
      </c>
      <c r="M36" s="40">
        <v>0</v>
      </c>
      <c r="N36" s="89">
        <f t="shared" si="3"/>
        <v>6759</v>
      </c>
      <c r="O36" s="39">
        <v>325</v>
      </c>
      <c r="P36" s="39">
        <v>3278</v>
      </c>
      <c r="Q36" s="39">
        <v>446</v>
      </c>
      <c r="R36" s="41"/>
    </row>
    <row r="37" spans="1:18" s="2" customFormat="1" ht="13.5">
      <c r="A37" s="2">
        <v>29</v>
      </c>
      <c r="B37" s="36" t="s">
        <v>76</v>
      </c>
      <c r="C37" s="37" t="s">
        <v>198</v>
      </c>
      <c r="D37" s="38">
        <v>10093</v>
      </c>
      <c r="E37" s="83">
        <f t="shared" si="0"/>
        <v>7748</v>
      </c>
      <c r="F37" s="39">
        <v>11451</v>
      </c>
      <c r="G37" s="122">
        <f t="shared" si="1"/>
        <v>1.477929788332473</v>
      </c>
      <c r="H37" s="122">
        <f t="shared" si="2"/>
        <v>36.241610738255034</v>
      </c>
      <c r="I37" s="40">
        <v>4940</v>
      </c>
      <c r="J37" s="40">
        <v>1730</v>
      </c>
      <c r="K37" s="40">
        <v>901</v>
      </c>
      <c r="L37" s="40">
        <v>177</v>
      </c>
      <c r="M37" s="40">
        <v>0</v>
      </c>
      <c r="N37" s="89">
        <f t="shared" si="3"/>
        <v>2808</v>
      </c>
      <c r="O37" s="39">
        <v>49</v>
      </c>
      <c r="P37" s="39">
        <v>983</v>
      </c>
      <c r="Q37" s="39">
        <v>175</v>
      </c>
      <c r="R37" s="41"/>
    </row>
    <row r="38" spans="1:18" s="2" customFormat="1" ht="13.5">
      <c r="A38" s="2">
        <v>30</v>
      </c>
      <c r="B38" s="42" t="s">
        <v>77</v>
      </c>
      <c r="C38" s="53" t="s">
        <v>6</v>
      </c>
      <c r="D38" s="44">
        <v>6136</v>
      </c>
      <c r="E38" s="84">
        <f t="shared" si="0"/>
        <v>5623</v>
      </c>
      <c r="F38" s="45">
        <v>9413</v>
      </c>
      <c r="G38" s="122">
        <f t="shared" si="1"/>
        <v>1.6740174284189935</v>
      </c>
      <c r="H38" s="122">
        <f t="shared" si="2"/>
        <v>38.27138538146897</v>
      </c>
      <c r="I38" s="46">
        <v>3471</v>
      </c>
      <c r="J38" s="46">
        <v>1275</v>
      </c>
      <c r="K38" s="46">
        <v>691</v>
      </c>
      <c r="L38" s="46">
        <v>186</v>
      </c>
      <c r="M38" s="46">
        <v>0</v>
      </c>
      <c r="N38" s="86">
        <f t="shared" si="3"/>
        <v>2152</v>
      </c>
      <c r="O38" s="45">
        <v>67</v>
      </c>
      <c r="P38" s="45">
        <v>505</v>
      </c>
      <c r="Q38" s="45">
        <v>11</v>
      </c>
      <c r="R38" s="47"/>
    </row>
    <row r="39" spans="1:18" s="2" customFormat="1" ht="13.5">
      <c r="A39" s="2">
        <v>31</v>
      </c>
      <c r="B39" s="30" t="s">
        <v>78</v>
      </c>
      <c r="C39" s="31" t="s">
        <v>199</v>
      </c>
      <c r="D39" s="48">
        <v>5698</v>
      </c>
      <c r="E39" s="85">
        <f t="shared" si="0"/>
        <v>5412</v>
      </c>
      <c r="F39" s="49">
        <v>6508</v>
      </c>
      <c r="G39" s="122">
        <f t="shared" si="1"/>
        <v>1.2025129342202512</v>
      </c>
      <c r="H39" s="122">
        <f t="shared" si="2"/>
        <v>29.60088691796009</v>
      </c>
      <c r="I39" s="50">
        <v>3810</v>
      </c>
      <c r="J39" s="50">
        <v>976</v>
      </c>
      <c r="K39" s="50">
        <v>512</v>
      </c>
      <c r="L39" s="50">
        <v>96</v>
      </c>
      <c r="M39" s="50">
        <v>18</v>
      </c>
      <c r="N39" s="90">
        <f t="shared" si="3"/>
        <v>1602</v>
      </c>
      <c r="O39" s="49">
        <v>202</v>
      </c>
      <c r="P39" s="49">
        <v>766</v>
      </c>
      <c r="Q39" s="49">
        <v>1506</v>
      </c>
      <c r="R39" s="51"/>
    </row>
    <row r="40" spans="1:18" s="2" customFormat="1" ht="13.5">
      <c r="A40" s="2">
        <v>32</v>
      </c>
      <c r="B40" s="36" t="s">
        <v>79</v>
      </c>
      <c r="C40" s="37" t="s">
        <v>200</v>
      </c>
      <c r="D40" s="38">
        <v>6529</v>
      </c>
      <c r="E40" s="83">
        <f t="shared" si="0"/>
        <v>6064</v>
      </c>
      <c r="F40" s="39">
        <v>8306</v>
      </c>
      <c r="G40" s="122">
        <f t="shared" si="1"/>
        <v>1.3697229551451187</v>
      </c>
      <c r="H40" s="122">
        <f t="shared" si="2"/>
        <v>33.22889182058047</v>
      </c>
      <c r="I40" s="40">
        <v>4049</v>
      </c>
      <c r="J40" s="40">
        <v>1211</v>
      </c>
      <c r="K40" s="40">
        <v>628</v>
      </c>
      <c r="L40" s="40">
        <v>159</v>
      </c>
      <c r="M40" s="40">
        <v>17</v>
      </c>
      <c r="N40" s="89">
        <f t="shared" si="3"/>
        <v>2015</v>
      </c>
      <c r="O40" s="39">
        <v>41</v>
      </c>
      <c r="P40" s="39">
        <v>738</v>
      </c>
      <c r="Q40" s="39">
        <v>233</v>
      </c>
      <c r="R40" s="41"/>
    </row>
    <row r="41" spans="1:18" s="2" customFormat="1" ht="13.5">
      <c r="A41" s="2">
        <v>33</v>
      </c>
      <c r="B41" s="36" t="s">
        <v>80</v>
      </c>
      <c r="C41" s="37" t="s">
        <v>201</v>
      </c>
      <c r="D41" s="38">
        <v>7524</v>
      </c>
      <c r="E41" s="83">
        <f t="shared" si="0"/>
        <v>6495</v>
      </c>
      <c r="F41" s="39">
        <v>8790</v>
      </c>
      <c r="G41" s="122">
        <f t="shared" si="1"/>
        <v>1.3533487297921478</v>
      </c>
      <c r="H41" s="122">
        <f t="shared" si="2"/>
        <v>33.02540415704388</v>
      </c>
      <c r="I41" s="40">
        <v>4350</v>
      </c>
      <c r="J41" s="40">
        <v>1319</v>
      </c>
      <c r="K41" s="40">
        <v>618</v>
      </c>
      <c r="L41" s="40">
        <v>189</v>
      </c>
      <c r="M41" s="40">
        <v>19</v>
      </c>
      <c r="N41" s="89">
        <f t="shared" si="3"/>
        <v>2145</v>
      </c>
      <c r="O41" s="39">
        <v>35</v>
      </c>
      <c r="P41" s="39">
        <v>480</v>
      </c>
      <c r="Q41" s="39">
        <v>166</v>
      </c>
      <c r="R41" s="41"/>
    </row>
    <row r="42" spans="1:18" s="2" customFormat="1" ht="13.5">
      <c r="A42" s="2">
        <v>34</v>
      </c>
      <c r="B42" s="36" t="s">
        <v>81</v>
      </c>
      <c r="C42" s="37" t="s">
        <v>202</v>
      </c>
      <c r="D42" s="38">
        <v>9649</v>
      </c>
      <c r="E42" s="83">
        <f t="shared" si="0"/>
        <v>8003</v>
      </c>
      <c r="F42" s="39">
        <v>8815</v>
      </c>
      <c r="G42" s="122">
        <f t="shared" si="1"/>
        <v>1.101461951768087</v>
      </c>
      <c r="H42" s="122">
        <f t="shared" si="2"/>
        <v>27.71460702236661</v>
      </c>
      <c r="I42" s="40">
        <v>5785</v>
      </c>
      <c r="J42" s="40">
        <v>1339</v>
      </c>
      <c r="K42" s="40">
        <v>620</v>
      </c>
      <c r="L42" s="40">
        <v>259</v>
      </c>
      <c r="M42" s="40">
        <v>0</v>
      </c>
      <c r="N42" s="89">
        <f t="shared" si="3"/>
        <v>2218</v>
      </c>
      <c r="O42" s="39">
        <v>140</v>
      </c>
      <c r="P42" s="39">
        <v>786</v>
      </c>
      <c r="Q42" s="39">
        <v>108</v>
      </c>
      <c r="R42" s="41"/>
    </row>
    <row r="43" spans="1:18" s="2" customFormat="1" ht="13.5">
      <c r="A43" s="2">
        <v>35</v>
      </c>
      <c r="B43" s="36" t="s">
        <v>82</v>
      </c>
      <c r="C43" s="37" t="s">
        <v>203</v>
      </c>
      <c r="D43" s="38">
        <v>11086</v>
      </c>
      <c r="E43" s="83">
        <f t="shared" si="0"/>
        <v>10203</v>
      </c>
      <c r="F43" s="39">
        <v>12450</v>
      </c>
      <c r="G43" s="122">
        <f t="shared" si="1"/>
        <v>1.220229344310497</v>
      </c>
      <c r="H43" s="122">
        <f t="shared" si="2"/>
        <v>28.795452317945703</v>
      </c>
      <c r="I43" s="40">
        <v>7265</v>
      </c>
      <c r="J43" s="40">
        <v>1905</v>
      </c>
      <c r="K43" s="40">
        <v>816</v>
      </c>
      <c r="L43" s="40">
        <v>213</v>
      </c>
      <c r="M43" s="40">
        <v>4</v>
      </c>
      <c r="N43" s="89">
        <f t="shared" si="3"/>
        <v>2938</v>
      </c>
      <c r="O43" s="39">
        <v>68</v>
      </c>
      <c r="P43" s="39">
        <v>907</v>
      </c>
      <c r="Q43" s="39">
        <v>153</v>
      </c>
      <c r="R43" s="41"/>
    </row>
    <row r="44" spans="1:18" s="2" customFormat="1" ht="13.5">
      <c r="A44" s="2">
        <v>36</v>
      </c>
      <c r="B44" s="36" t="s">
        <v>83</v>
      </c>
      <c r="C44" s="37" t="s">
        <v>204</v>
      </c>
      <c r="D44" s="38">
        <v>7139</v>
      </c>
      <c r="E44" s="83">
        <f t="shared" si="0"/>
        <v>6293</v>
      </c>
      <c r="F44" s="39">
        <v>11008</v>
      </c>
      <c r="G44" s="122">
        <f t="shared" si="1"/>
        <v>1.749245193071667</v>
      </c>
      <c r="H44" s="122">
        <f>N44/E44*100</f>
        <v>41.45876370570475</v>
      </c>
      <c r="I44" s="40">
        <v>3684</v>
      </c>
      <c r="J44" s="40">
        <v>1487</v>
      </c>
      <c r="K44" s="40">
        <v>853</v>
      </c>
      <c r="L44" s="40">
        <v>268</v>
      </c>
      <c r="M44" s="40">
        <v>1</v>
      </c>
      <c r="N44" s="89">
        <f t="shared" si="3"/>
        <v>2609</v>
      </c>
      <c r="O44" s="39">
        <v>154</v>
      </c>
      <c r="P44" s="39">
        <v>1282</v>
      </c>
      <c r="Q44" s="39">
        <v>283</v>
      </c>
      <c r="R44" s="41"/>
    </row>
    <row r="45" spans="1:18" s="2" customFormat="1" ht="13.5">
      <c r="A45" s="2">
        <v>37</v>
      </c>
      <c r="B45" s="36" t="s">
        <v>84</v>
      </c>
      <c r="C45" s="37" t="s">
        <v>205</v>
      </c>
      <c r="D45" s="38">
        <v>6208</v>
      </c>
      <c r="E45" s="83">
        <f t="shared" si="0"/>
        <v>5549</v>
      </c>
      <c r="F45" s="39">
        <v>8693</v>
      </c>
      <c r="G45" s="122">
        <f t="shared" si="1"/>
        <v>1.566588574517931</v>
      </c>
      <c r="H45" s="122">
        <f t="shared" si="2"/>
        <v>38.69165615426203</v>
      </c>
      <c r="I45" s="40">
        <v>3402</v>
      </c>
      <c r="J45" s="40">
        <v>1256</v>
      </c>
      <c r="K45" s="40">
        <v>699</v>
      </c>
      <c r="L45" s="40">
        <v>177</v>
      </c>
      <c r="M45" s="40">
        <v>15</v>
      </c>
      <c r="N45" s="89">
        <f t="shared" si="3"/>
        <v>2147</v>
      </c>
      <c r="O45" s="39">
        <v>32</v>
      </c>
      <c r="P45" s="39">
        <v>685</v>
      </c>
      <c r="Q45" s="39">
        <v>100</v>
      </c>
      <c r="R45" s="41"/>
    </row>
    <row r="46" spans="1:18" s="2" customFormat="1" ht="13.5">
      <c r="A46" s="2">
        <v>38</v>
      </c>
      <c r="B46" s="36" t="s">
        <v>85</v>
      </c>
      <c r="C46" s="37" t="s">
        <v>206</v>
      </c>
      <c r="D46" s="38">
        <v>8685</v>
      </c>
      <c r="E46" s="83">
        <f t="shared" si="0"/>
        <v>7384</v>
      </c>
      <c r="F46" s="39">
        <v>10489</v>
      </c>
      <c r="G46" s="122">
        <f t="shared" si="1"/>
        <v>1.4205037919826653</v>
      </c>
      <c r="H46" s="122">
        <f t="shared" si="2"/>
        <v>33.91115926327194</v>
      </c>
      <c r="I46" s="40">
        <v>4880</v>
      </c>
      <c r="J46" s="40">
        <v>1503</v>
      </c>
      <c r="K46" s="40">
        <v>746</v>
      </c>
      <c r="L46" s="40">
        <v>253</v>
      </c>
      <c r="M46" s="40">
        <v>2</v>
      </c>
      <c r="N46" s="89">
        <f t="shared" si="3"/>
        <v>2504</v>
      </c>
      <c r="O46" s="39">
        <v>92</v>
      </c>
      <c r="P46" s="39">
        <v>889</v>
      </c>
      <c r="Q46" s="39">
        <v>258</v>
      </c>
      <c r="R46" s="41"/>
    </row>
    <row r="47" spans="1:18" s="2" customFormat="1" ht="13.5">
      <c r="A47" s="2">
        <v>39</v>
      </c>
      <c r="B47" s="36" t="s">
        <v>86</v>
      </c>
      <c r="C47" s="52" t="s">
        <v>207</v>
      </c>
      <c r="D47" s="38">
        <v>3806</v>
      </c>
      <c r="E47" s="83">
        <f t="shared" si="0"/>
        <v>3062</v>
      </c>
      <c r="F47" s="39">
        <v>5303</v>
      </c>
      <c r="G47" s="122">
        <f t="shared" si="1"/>
        <v>1.7318745917700848</v>
      </c>
      <c r="H47" s="122">
        <f t="shared" si="2"/>
        <v>38.79817112998041</v>
      </c>
      <c r="I47" s="40">
        <v>1874</v>
      </c>
      <c r="J47" s="40">
        <v>680</v>
      </c>
      <c r="K47" s="40">
        <v>380</v>
      </c>
      <c r="L47" s="40">
        <v>124</v>
      </c>
      <c r="M47" s="40">
        <v>4</v>
      </c>
      <c r="N47" s="89">
        <f t="shared" si="3"/>
        <v>1188</v>
      </c>
      <c r="O47" s="39">
        <v>33</v>
      </c>
      <c r="P47" s="39">
        <v>391</v>
      </c>
      <c r="Q47" s="39">
        <v>32</v>
      </c>
      <c r="R47" s="41"/>
    </row>
    <row r="48" spans="1:18" s="2" customFormat="1" ht="13.5">
      <c r="A48" s="2">
        <v>40</v>
      </c>
      <c r="B48" s="42" t="s">
        <v>87</v>
      </c>
      <c r="C48" s="43" t="s">
        <v>208</v>
      </c>
      <c r="D48" s="44">
        <v>24348</v>
      </c>
      <c r="E48" s="84">
        <f t="shared" si="0"/>
        <v>20754</v>
      </c>
      <c r="F48" s="45">
        <v>27228</v>
      </c>
      <c r="G48" s="122">
        <f t="shared" si="1"/>
        <v>1.3119398670135878</v>
      </c>
      <c r="H48" s="122">
        <f t="shared" si="2"/>
        <v>30.813337188011953</v>
      </c>
      <c r="I48" s="46">
        <v>14359</v>
      </c>
      <c r="J48" s="46">
        <v>3828</v>
      </c>
      <c r="K48" s="46">
        <v>1927</v>
      </c>
      <c r="L48" s="46">
        <v>640</v>
      </c>
      <c r="M48" s="46">
        <v>0</v>
      </c>
      <c r="N48" s="86">
        <f t="shared" si="3"/>
        <v>6395</v>
      </c>
      <c r="O48" s="45">
        <v>258</v>
      </c>
      <c r="P48" s="45">
        <v>1805</v>
      </c>
      <c r="Q48" s="45">
        <v>322</v>
      </c>
      <c r="R48" s="47"/>
    </row>
    <row r="49" spans="1:18" s="2" customFormat="1" ht="13.5">
      <c r="A49" s="2">
        <v>41</v>
      </c>
      <c r="B49" s="30" t="s">
        <v>88</v>
      </c>
      <c r="C49" s="31" t="s">
        <v>209</v>
      </c>
      <c r="D49" s="48">
        <v>8650</v>
      </c>
      <c r="E49" s="85">
        <f t="shared" si="0"/>
        <v>8069</v>
      </c>
      <c r="F49" s="49">
        <v>17132</v>
      </c>
      <c r="G49" s="122">
        <f t="shared" si="1"/>
        <v>2.123187507745693</v>
      </c>
      <c r="H49" s="122">
        <f t="shared" si="2"/>
        <v>46.4865534762672</v>
      </c>
      <c r="I49" s="50">
        <v>4318</v>
      </c>
      <c r="J49" s="50">
        <v>2096</v>
      </c>
      <c r="K49" s="50">
        <v>1311</v>
      </c>
      <c r="L49" s="50">
        <v>344</v>
      </c>
      <c r="M49" s="50">
        <v>0</v>
      </c>
      <c r="N49" s="90">
        <f t="shared" si="3"/>
        <v>3751</v>
      </c>
      <c r="O49" s="49">
        <v>76</v>
      </c>
      <c r="P49" s="49">
        <v>1443</v>
      </c>
      <c r="Q49" s="49">
        <v>184</v>
      </c>
      <c r="R49" s="51"/>
    </row>
    <row r="50" spans="1:18" s="2" customFormat="1" ht="13.5">
      <c r="A50" s="2">
        <v>42</v>
      </c>
      <c r="B50" s="36" t="s">
        <v>89</v>
      </c>
      <c r="C50" s="37" t="s">
        <v>210</v>
      </c>
      <c r="D50" s="38">
        <v>8288</v>
      </c>
      <c r="E50" s="83">
        <f t="shared" si="0"/>
        <v>7524</v>
      </c>
      <c r="F50" s="39">
        <v>17525</v>
      </c>
      <c r="G50" s="122">
        <f t="shared" si="1"/>
        <v>2.3292131844763424</v>
      </c>
      <c r="H50" s="122">
        <f t="shared" si="2"/>
        <v>49.229133439659755</v>
      </c>
      <c r="I50" s="40">
        <v>3820</v>
      </c>
      <c r="J50" s="40">
        <v>1965</v>
      </c>
      <c r="K50" s="40">
        <v>1330</v>
      </c>
      <c r="L50" s="40">
        <v>409</v>
      </c>
      <c r="M50" s="40">
        <v>0</v>
      </c>
      <c r="N50" s="89">
        <f t="shared" si="3"/>
        <v>3704</v>
      </c>
      <c r="O50" s="39">
        <v>72</v>
      </c>
      <c r="P50" s="39">
        <v>669</v>
      </c>
      <c r="Q50" s="39">
        <v>100</v>
      </c>
      <c r="R50" s="41"/>
    </row>
    <row r="51" spans="1:18" s="2" customFormat="1" ht="13.5">
      <c r="A51" s="2">
        <v>43</v>
      </c>
      <c r="B51" s="36" t="s">
        <v>90</v>
      </c>
      <c r="C51" s="37" t="s">
        <v>211</v>
      </c>
      <c r="D51" s="38">
        <v>10365</v>
      </c>
      <c r="E51" s="83">
        <f t="shared" si="0"/>
        <v>9752</v>
      </c>
      <c r="F51" s="39">
        <v>18176</v>
      </c>
      <c r="G51" s="122">
        <f t="shared" si="1"/>
        <v>1.863822805578343</v>
      </c>
      <c r="H51" s="122">
        <f t="shared" si="2"/>
        <v>42.555373256767844</v>
      </c>
      <c r="I51" s="40">
        <v>5602</v>
      </c>
      <c r="J51" s="40">
        <v>2374</v>
      </c>
      <c r="K51" s="40">
        <v>1366</v>
      </c>
      <c r="L51" s="40">
        <v>321</v>
      </c>
      <c r="M51" s="40">
        <v>89</v>
      </c>
      <c r="N51" s="89">
        <f t="shared" si="3"/>
        <v>4150</v>
      </c>
      <c r="O51" s="39">
        <v>165</v>
      </c>
      <c r="P51" s="39">
        <v>1061</v>
      </c>
      <c r="Q51" s="39">
        <v>240</v>
      </c>
      <c r="R51" s="41"/>
    </row>
    <row r="52" spans="1:18" s="2" customFormat="1" ht="13.5">
      <c r="A52" s="2">
        <v>44</v>
      </c>
      <c r="B52" s="36" t="s">
        <v>91</v>
      </c>
      <c r="C52" s="37" t="s">
        <v>212</v>
      </c>
      <c r="D52" s="38">
        <v>6339</v>
      </c>
      <c r="E52" s="83">
        <f t="shared" si="0"/>
        <v>5304</v>
      </c>
      <c r="F52" s="39">
        <v>13218</v>
      </c>
      <c r="G52" s="122">
        <f t="shared" si="1"/>
        <v>2.492081447963801</v>
      </c>
      <c r="H52" s="122">
        <f t="shared" si="2"/>
        <v>47.530165912518854</v>
      </c>
      <c r="I52" s="40">
        <v>2783</v>
      </c>
      <c r="J52" s="40">
        <v>1317</v>
      </c>
      <c r="K52" s="40">
        <v>925</v>
      </c>
      <c r="L52" s="40">
        <v>279</v>
      </c>
      <c r="M52" s="40">
        <v>0</v>
      </c>
      <c r="N52" s="89">
        <f t="shared" si="3"/>
        <v>2521</v>
      </c>
      <c r="O52" s="39">
        <v>68</v>
      </c>
      <c r="P52" s="39">
        <v>354</v>
      </c>
      <c r="Q52" s="39">
        <v>11</v>
      </c>
      <c r="R52" s="41"/>
    </row>
    <row r="53" spans="1:18" s="2" customFormat="1" ht="13.5">
      <c r="A53" s="2">
        <v>45</v>
      </c>
      <c r="B53" s="36" t="s">
        <v>92</v>
      </c>
      <c r="C53" s="37" t="s">
        <v>213</v>
      </c>
      <c r="D53" s="38">
        <v>7966</v>
      </c>
      <c r="E53" s="83">
        <f t="shared" si="0"/>
        <v>6681</v>
      </c>
      <c r="F53" s="39">
        <v>15538</v>
      </c>
      <c r="G53" s="122">
        <f t="shared" si="1"/>
        <v>2.3256997455470736</v>
      </c>
      <c r="H53" s="122">
        <f t="shared" si="2"/>
        <v>48.10657087262386</v>
      </c>
      <c r="I53" s="40">
        <v>3467</v>
      </c>
      <c r="J53" s="40">
        <v>1749</v>
      </c>
      <c r="K53" s="40">
        <v>1126</v>
      </c>
      <c r="L53" s="40">
        <v>316</v>
      </c>
      <c r="M53" s="40">
        <v>23</v>
      </c>
      <c r="N53" s="89">
        <f t="shared" si="3"/>
        <v>3214</v>
      </c>
      <c r="O53" s="39">
        <v>48</v>
      </c>
      <c r="P53" s="39">
        <v>440</v>
      </c>
      <c r="Q53" s="39">
        <v>63</v>
      </c>
      <c r="R53" s="41"/>
    </row>
    <row r="54" spans="1:18" s="2" customFormat="1" ht="13.5">
      <c r="A54" s="2">
        <v>46</v>
      </c>
      <c r="B54" s="36" t="s">
        <v>93</v>
      </c>
      <c r="C54" s="37" t="s">
        <v>7</v>
      </c>
      <c r="D54" s="38">
        <v>10910</v>
      </c>
      <c r="E54" s="83">
        <f t="shared" si="0"/>
        <v>9555</v>
      </c>
      <c r="F54" s="39">
        <v>20247</v>
      </c>
      <c r="G54" s="122">
        <f t="shared" si="1"/>
        <v>2.118995290423862</v>
      </c>
      <c r="H54" s="122">
        <f>N54/E54*100</f>
        <v>45.15960230245945</v>
      </c>
      <c r="I54" s="40">
        <v>5240</v>
      </c>
      <c r="J54" s="40">
        <v>2377</v>
      </c>
      <c r="K54" s="40">
        <v>1557</v>
      </c>
      <c r="L54" s="40">
        <v>380</v>
      </c>
      <c r="M54" s="40">
        <v>1</v>
      </c>
      <c r="N54" s="89">
        <f t="shared" si="3"/>
        <v>4315</v>
      </c>
      <c r="O54" s="39">
        <v>29</v>
      </c>
      <c r="P54" s="39">
        <v>662</v>
      </c>
      <c r="Q54" s="39">
        <v>51</v>
      </c>
      <c r="R54" s="41"/>
    </row>
    <row r="55" spans="1:18" s="2" customFormat="1" ht="13.5">
      <c r="A55" s="2">
        <v>47</v>
      </c>
      <c r="B55" s="42" t="s">
        <v>94</v>
      </c>
      <c r="C55" s="43" t="s">
        <v>214</v>
      </c>
      <c r="D55" s="44">
        <v>17341</v>
      </c>
      <c r="E55" s="84">
        <f t="shared" si="0"/>
        <v>13373</v>
      </c>
      <c r="F55" s="45">
        <v>30544</v>
      </c>
      <c r="G55" s="122">
        <f t="shared" si="1"/>
        <v>2.284005084872504</v>
      </c>
      <c r="H55" s="122">
        <f t="shared" si="2"/>
        <v>49.31578553802438</v>
      </c>
      <c r="I55" s="46">
        <v>6778</v>
      </c>
      <c r="J55" s="46">
        <v>3592</v>
      </c>
      <c r="K55" s="46">
        <v>2474</v>
      </c>
      <c r="L55" s="46">
        <v>527</v>
      </c>
      <c r="M55" s="46">
        <v>2</v>
      </c>
      <c r="N55" s="86">
        <f t="shared" si="3"/>
        <v>6595</v>
      </c>
      <c r="O55" s="45">
        <v>236</v>
      </c>
      <c r="P55" s="45">
        <v>1065</v>
      </c>
      <c r="Q55" s="45">
        <v>207</v>
      </c>
      <c r="R55" s="47"/>
    </row>
    <row r="56" spans="2:18" s="2" customFormat="1" ht="13.5">
      <c r="B56" s="54"/>
      <c r="C56" s="55" t="s">
        <v>8</v>
      </c>
      <c r="D56" s="86">
        <f>SUM(D9:D55)</f>
        <v>761263</v>
      </c>
      <c r="E56" s="84">
        <f>I56+N56</f>
        <v>675640</v>
      </c>
      <c r="F56" s="84">
        <f aca="true" t="shared" si="4" ref="F56:M56">SUM(F9:F55)</f>
        <v>991206</v>
      </c>
      <c r="G56" s="122">
        <f t="shared" si="1"/>
        <v>1.467062340891599</v>
      </c>
      <c r="H56" s="122">
        <f t="shared" si="2"/>
        <v>33.894085607720086</v>
      </c>
      <c r="I56" s="87">
        <f t="shared" si="4"/>
        <v>446638</v>
      </c>
      <c r="J56" s="87">
        <f t="shared" si="4"/>
        <v>135048</v>
      </c>
      <c r="K56" s="87">
        <f t="shared" si="4"/>
        <v>74081</v>
      </c>
      <c r="L56" s="87">
        <f t="shared" si="4"/>
        <v>18475</v>
      </c>
      <c r="M56" s="87">
        <f t="shared" si="4"/>
        <v>1398</v>
      </c>
      <c r="N56" s="86">
        <f>SUM(J56:M56)</f>
        <v>229002</v>
      </c>
      <c r="O56" s="84">
        <f>SUM(O9:O55)</f>
        <v>9758</v>
      </c>
      <c r="P56" s="84">
        <f>SUM(P9:P55)</f>
        <v>79885</v>
      </c>
      <c r="Q56" s="84">
        <f>SUM(Q9:Q55)</f>
        <v>21005</v>
      </c>
      <c r="R56" s="47"/>
    </row>
    <row r="57" spans="2:18" s="2" customFormat="1" ht="13.5">
      <c r="B57" s="54"/>
      <c r="C57" s="55" t="s">
        <v>215</v>
      </c>
      <c r="D57" s="86">
        <f>D56+D143</f>
        <v>1205570</v>
      </c>
      <c r="E57" s="84">
        <f>I57+N57</f>
        <v>1055608</v>
      </c>
      <c r="F57" s="84">
        <f aca="true" t="shared" si="5" ref="F57:M57">F56+F143</f>
        <v>1393909</v>
      </c>
      <c r="G57" s="122">
        <f t="shared" si="1"/>
        <v>1.3204797614265902</v>
      </c>
      <c r="H57" s="122">
        <f t="shared" si="2"/>
        <v>31.345821554971167</v>
      </c>
      <c r="I57" s="87">
        <f t="shared" si="5"/>
        <v>724719</v>
      </c>
      <c r="J57" s="87">
        <f t="shared" si="5"/>
        <v>199645</v>
      </c>
      <c r="K57" s="87">
        <f t="shared" si="5"/>
        <v>104037</v>
      </c>
      <c r="L57" s="87">
        <f t="shared" si="5"/>
        <v>25737</v>
      </c>
      <c r="M57" s="87">
        <f t="shared" si="5"/>
        <v>1470</v>
      </c>
      <c r="N57" s="86">
        <f>SUM(J57:M57)</f>
        <v>330889</v>
      </c>
      <c r="O57" s="84">
        <f>O56+O143</f>
        <v>21035</v>
      </c>
      <c r="P57" s="84">
        <f>P56+P143</f>
        <v>138784</v>
      </c>
      <c r="Q57" s="84">
        <f>Q56+Q143</f>
        <v>41429</v>
      </c>
      <c r="R57" s="47"/>
    </row>
    <row r="58" spans="2:8" s="2" customFormat="1" ht="13.5">
      <c r="B58" s="56"/>
      <c r="C58" s="57"/>
      <c r="G58" s="118"/>
      <c r="H58" s="118"/>
    </row>
    <row r="59" spans="2:8" s="2" customFormat="1" ht="13.5">
      <c r="B59" s="58" t="s">
        <v>297</v>
      </c>
      <c r="C59" s="57"/>
      <c r="G59" s="118"/>
      <c r="H59" s="118"/>
    </row>
    <row r="60" spans="2:18" s="2" customFormat="1" ht="27" customHeight="1">
      <c r="B60" s="11"/>
      <c r="C60" s="12"/>
      <c r="D60" s="13" t="s">
        <v>28</v>
      </c>
      <c r="E60" s="14" t="s">
        <v>29</v>
      </c>
      <c r="F60" s="14" t="s">
        <v>22</v>
      </c>
      <c r="G60" s="246" t="s">
        <v>307</v>
      </c>
      <c r="H60" s="246" t="s">
        <v>306</v>
      </c>
      <c r="I60" s="59" t="s">
        <v>41</v>
      </c>
      <c r="J60" s="266" t="s">
        <v>42</v>
      </c>
      <c r="K60" s="267"/>
      <c r="L60" s="267"/>
      <c r="M60" s="267"/>
      <c r="N60" s="250"/>
      <c r="O60" s="17"/>
      <c r="P60" s="17"/>
      <c r="Q60" s="17"/>
      <c r="R60" s="18"/>
    </row>
    <row r="61" spans="2:18" s="2" customFormat="1" ht="33.75" customHeight="1">
      <c r="B61" s="19"/>
      <c r="C61" s="20"/>
      <c r="D61" s="21"/>
      <c r="E61" s="22"/>
      <c r="F61" s="23" t="s">
        <v>43</v>
      </c>
      <c r="G61" s="247"/>
      <c r="H61" s="247"/>
      <c r="I61" s="16" t="s">
        <v>44</v>
      </c>
      <c r="J61" s="16" t="s">
        <v>45</v>
      </c>
      <c r="K61" s="16" t="s">
        <v>46</v>
      </c>
      <c r="L61" s="16" t="s">
        <v>47</v>
      </c>
      <c r="M61" s="16" t="s">
        <v>48</v>
      </c>
      <c r="N61" s="24" t="s">
        <v>49</v>
      </c>
      <c r="O61" s="25" t="s">
        <v>37</v>
      </c>
      <c r="P61" s="25" t="s">
        <v>0</v>
      </c>
      <c r="Q61" s="25" t="s">
        <v>38</v>
      </c>
      <c r="R61" s="26" t="s">
        <v>39</v>
      </c>
    </row>
    <row r="62" spans="2:18" s="2" customFormat="1" ht="13.5">
      <c r="B62" s="27"/>
      <c r="C62" s="22"/>
      <c r="D62" s="28" t="s">
        <v>30</v>
      </c>
      <c r="E62" s="28" t="s">
        <v>30</v>
      </c>
      <c r="F62" s="28" t="s">
        <v>31</v>
      </c>
      <c r="G62" s="121" t="s">
        <v>308</v>
      </c>
      <c r="H62" s="121" t="s">
        <v>309</v>
      </c>
      <c r="I62" s="29" t="s">
        <v>30</v>
      </c>
      <c r="J62" s="29" t="s">
        <v>30</v>
      </c>
      <c r="K62" s="29" t="s">
        <v>30</v>
      </c>
      <c r="L62" s="29" t="s">
        <v>30</v>
      </c>
      <c r="M62" s="29" t="s">
        <v>30</v>
      </c>
      <c r="N62" s="29" t="s">
        <v>30</v>
      </c>
      <c r="O62" s="28" t="s">
        <v>30</v>
      </c>
      <c r="P62" s="28" t="s">
        <v>30</v>
      </c>
      <c r="Q62" s="28" t="s">
        <v>30</v>
      </c>
      <c r="R62" s="20"/>
    </row>
    <row r="63" spans="1:18" s="2" customFormat="1" ht="13.5">
      <c r="A63" s="2">
        <v>1</v>
      </c>
      <c r="B63" s="60" t="s">
        <v>298</v>
      </c>
      <c r="C63" s="61" t="s">
        <v>216</v>
      </c>
      <c r="D63" s="62">
        <v>15106</v>
      </c>
      <c r="E63" s="91">
        <f>I63+N63</f>
        <v>12906</v>
      </c>
      <c r="F63" s="63">
        <v>14520</v>
      </c>
      <c r="G63" s="122">
        <f>F63/E63</f>
        <v>1.1250581125058112</v>
      </c>
      <c r="H63" s="122">
        <f>N63/E63*100</f>
        <v>26.08864094219743</v>
      </c>
      <c r="I63" s="64">
        <v>9539</v>
      </c>
      <c r="J63" s="64">
        <v>2058</v>
      </c>
      <c r="K63" s="64">
        <v>1081</v>
      </c>
      <c r="L63" s="64">
        <v>228</v>
      </c>
      <c r="M63" s="64">
        <v>0</v>
      </c>
      <c r="N63" s="97">
        <f>SUM(J63:M63)</f>
        <v>3367</v>
      </c>
      <c r="O63" s="63">
        <v>319</v>
      </c>
      <c r="P63" s="63">
        <v>2102</v>
      </c>
      <c r="Q63" s="63">
        <v>497</v>
      </c>
      <c r="R63" s="51"/>
    </row>
    <row r="64" spans="1:18" s="2" customFormat="1" ht="13.5">
      <c r="A64" s="2">
        <v>4</v>
      </c>
      <c r="B64" s="65" t="s">
        <v>95</v>
      </c>
      <c r="C64" s="66" t="s">
        <v>217</v>
      </c>
      <c r="D64" s="67">
        <v>9934</v>
      </c>
      <c r="E64" s="92">
        <f aca="true" t="shared" si="6" ref="E64:E110">I64+N64</f>
        <v>8550</v>
      </c>
      <c r="F64" s="68">
        <v>16246</v>
      </c>
      <c r="G64" s="122">
        <f aca="true" t="shared" si="7" ref="G64:G127">F64/E64</f>
        <v>1.9001169590643274</v>
      </c>
      <c r="H64" s="122">
        <f aca="true" t="shared" si="8" ref="H64:H127">N64/E64*100</f>
        <v>39.89473684210526</v>
      </c>
      <c r="I64" s="69">
        <v>5139</v>
      </c>
      <c r="J64" s="69">
        <v>1848</v>
      </c>
      <c r="K64" s="69">
        <v>1245</v>
      </c>
      <c r="L64" s="69">
        <v>318</v>
      </c>
      <c r="M64" s="69">
        <v>0</v>
      </c>
      <c r="N64" s="98">
        <f aca="true" t="shared" si="9" ref="N64:N110">SUM(J64:M64)</f>
        <v>3411</v>
      </c>
      <c r="O64" s="68">
        <v>103</v>
      </c>
      <c r="P64" s="68">
        <v>1068</v>
      </c>
      <c r="Q64" s="68">
        <v>930</v>
      </c>
      <c r="R64" s="41"/>
    </row>
    <row r="65" spans="1:18" s="2" customFormat="1" ht="13.5">
      <c r="A65" s="2">
        <v>11</v>
      </c>
      <c r="B65" s="65" t="s">
        <v>96</v>
      </c>
      <c r="C65" s="66" t="s">
        <v>25</v>
      </c>
      <c r="D65" s="67">
        <v>16030</v>
      </c>
      <c r="E65" s="92">
        <f t="shared" si="6"/>
        <v>11180</v>
      </c>
      <c r="F65" s="68">
        <v>14237</v>
      </c>
      <c r="G65" s="122">
        <f t="shared" si="7"/>
        <v>1.2734347048300536</v>
      </c>
      <c r="H65" s="122">
        <f t="shared" si="8"/>
        <v>29.588550983899818</v>
      </c>
      <c r="I65" s="69">
        <v>7872</v>
      </c>
      <c r="J65" s="69">
        <v>2008</v>
      </c>
      <c r="K65" s="69">
        <v>1039</v>
      </c>
      <c r="L65" s="69">
        <v>257</v>
      </c>
      <c r="M65" s="69">
        <v>4</v>
      </c>
      <c r="N65" s="98">
        <f t="shared" si="9"/>
        <v>3308</v>
      </c>
      <c r="O65" s="68">
        <v>311</v>
      </c>
      <c r="P65" s="68">
        <v>1565</v>
      </c>
      <c r="Q65" s="68">
        <v>564</v>
      </c>
      <c r="R65" s="41"/>
    </row>
    <row r="66" spans="1:18" s="2" customFormat="1" ht="13.5">
      <c r="A66" s="2">
        <v>12</v>
      </c>
      <c r="B66" s="65" t="s">
        <v>97</v>
      </c>
      <c r="C66" s="66" t="s">
        <v>218</v>
      </c>
      <c r="D66" s="67">
        <v>9000</v>
      </c>
      <c r="E66" s="125">
        <f t="shared" si="6"/>
        <v>7899</v>
      </c>
      <c r="F66" s="68">
        <v>10214</v>
      </c>
      <c r="G66" s="122">
        <f t="shared" si="7"/>
        <v>1.2930750727940246</v>
      </c>
      <c r="H66" s="122">
        <f t="shared" si="8"/>
        <v>32.25724775288011</v>
      </c>
      <c r="I66" s="69">
        <v>5351</v>
      </c>
      <c r="J66" s="69">
        <v>1634</v>
      </c>
      <c r="K66" s="69">
        <v>717</v>
      </c>
      <c r="L66" s="69">
        <v>197</v>
      </c>
      <c r="M66" s="69">
        <v>0</v>
      </c>
      <c r="N66" s="98">
        <f t="shared" si="9"/>
        <v>2548</v>
      </c>
      <c r="O66" s="68">
        <v>39</v>
      </c>
      <c r="P66" s="68">
        <v>1155</v>
      </c>
      <c r="Q66" s="68">
        <v>620</v>
      </c>
      <c r="R66" s="41"/>
    </row>
    <row r="67" spans="1:18" s="2" customFormat="1" ht="13.5">
      <c r="A67" s="2">
        <v>14</v>
      </c>
      <c r="B67" s="65" t="s">
        <v>98</v>
      </c>
      <c r="C67" s="66" t="s">
        <v>219</v>
      </c>
      <c r="D67" s="67">
        <v>33600</v>
      </c>
      <c r="E67" s="92">
        <f t="shared" si="6"/>
        <v>31351</v>
      </c>
      <c r="F67" s="68">
        <v>25570</v>
      </c>
      <c r="G67" s="122">
        <f t="shared" si="7"/>
        <v>0.8156039679755032</v>
      </c>
      <c r="H67" s="122">
        <f t="shared" si="8"/>
        <v>22.216197250486427</v>
      </c>
      <c r="I67" s="69">
        <v>24386</v>
      </c>
      <c r="J67" s="69">
        <v>4699</v>
      </c>
      <c r="K67" s="69">
        <v>1838</v>
      </c>
      <c r="L67" s="69">
        <v>428</v>
      </c>
      <c r="M67" s="69">
        <v>0</v>
      </c>
      <c r="N67" s="98">
        <f t="shared" si="9"/>
        <v>6965</v>
      </c>
      <c r="O67" s="68">
        <v>1232</v>
      </c>
      <c r="P67" s="68">
        <v>5801</v>
      </c>
      <c r="Q67" s="68">
        <v>2034</v>
      </c>
      <c r="R67" s="41"/>
    </row>
    <row r="68" spans="1:18" s="2" customFormat="1" ht="13.5">
      <c r="A68" s="2">
        <v>14</v>
      </c>
      <c r="B68" s="65" t="s">
        <v>99</v>
      </c>
      <c r="C68" s="66" t="s">
        <v>220</v>
      </c>
      <c r="D68" s="67">
        <v>12891</v>
      </c>
      <c r="E68" s="92">
        <f t="shared" si="6"/>
        <v>11603</v>
      </c>
      <c r="F68" s="68">
        <v>7505</v>
      </c>
      <c r="G68" s="122">
        <f t="shared" si="7"/>
        <v>0.6468154787554943</v>
      </c>
      <c r="H68" s="122">
        <f t="shared" si="8"/>
        <v>18.322847539429457</v>
      </c>
      <c r="I68" s="69">
        <v>9477</v>
      </c>
      <c r="J68" s="69">
        <v>1463</v>
      </c>
      <c r="K68" s="69">
        <v>536</v>
      </c>
      <c r="L68" s="69">
        <v>127</v>
      </c>
      <c r="M68" s="69">
        <v>0</v>
      </c>
      <c r="N68" s="98">
        <f t="shared" si="9"/>
        <v>2126</v>
      </c>
      <c r="O68" s="68">
        <v>77</v>
      </c>
      <c r="P68" s="68">
        <v>1824</v>
      </c>
      <c r="Q68" s="68">
        <v>591</v>
      </c>
      <c r="R68" s="41"/>
    </row>
    <row r="69" spans="1:18" s="2" customFormat="1" ht="13.5">
      <c r="A69" s="2">
        <v>23</v>
      </c>
      <c r="B69" s="65" t="s">
        <v>100</v>
      </c>
      <c r="C69" s="66" t="s">
        <v>9</v>
      </c>
      <c r="D69" s="67">
        <v>20544</v>
      </c>
      <c r="E69" s="92">
        <f t="shared" si="6"/>
        <v>18530</v>
      </c>
      <c r="F69" s="68">
        <v>13078</v>
      </c>
      <c r="G69" s="122">
        <f t="shared" si="7"/>
        <v>0.705774419859687</v>
      </c>
      <c r="H69" s="122">
        <f t="shared" si="8"/>
        <v>18.747976254722072</v>
      </c>
      <c r="I69" s="69">
        <v>15056</v>
      </c>
      <c r="J69" s="69">
        <v>2326</v>
      </c>
      <c r="K69" s="69">
        <v>927</v>
      </c>
      <c r="L69" s="69">
        <v>221</v>
      </c>
      <c r="M69" s="69">
        <v>0</v>
      </c>
      <c r="N69" s="98">
        <f t="shared" si="9"/>
        <v>3474</v>
      </c>
      <c r="O69" s="68">
        <v>1506</v>
      </c>
      <c r="P69" s="68">
        <v>3188</v>
      </c>
      <c r="Q69" s="68">
        <v>0</v>
      </c>
      <c r="R69" s="41"/>
    </row>
    <row r="70" spans="1:18" s="2" customFormat="1" ht="13.5">
      <c r="A70" s="2">
        <v>26</v>
      </c>
      <c r="B70" s="65" t="s">
        <v>101</v>
      </c>
      <c r="C70" s="66" t="s">
        <v>221</v>
      </c>
      <c r="D70" s="67">
        <v>12550</v>
      </c>
      <c r="E70" s="92">
        <f t="shared" si="6"/>
        <v>11046</v>
      </c>
      <c r="F70" s="68">
        <v>10605</v>
      </c>
      <c r="G70" s="122">
        <f t="shared" si="7"/>
        <v>0.9600760456273765</v>
      </c>
      <c r="H70" s="122">
        <f t="shared" si="8"/>
        <v>25.058844830707947</v>
      </c>
      <c r="I70" s="69">
        <v>8278</v>
      </c>
      <c r="J70" s="69">
        <v>1832</v>
      </c>
      <c r="K70" s="69">
        <v>776</v>
      </c>
      <c r="L70" s="69">
        <v>160</v>
      </c>
      <c r="M70" s="69">
        <v>0</v>
      </c>
      <c r="N70" s="98">
        <f t="shared" si="9"/>
        <v>2768</v>
      </c>
      <c r="O70" s="68">
        <v>631</v>
      </c>
      <c r="P70" s="68">
        <v>2168</v>
      </c>
      <c r="Q70" s="68">
        <v>885</v>
      </c>
      <c r="R70" s="41"/>
    </row>
    <row r="71" spans="1:18" s="2" customFormat="1" ht="13.5">
      <c r="A71" s="2">
        <v>27</v>
      </c>
      <c r="B71" s="65" t="s">
        <v>102</v>
      </c>
      <c r="C71" s="66" t="s">
        <v>222</v>
      </c>
      <c r="D71" s="67">
        <v>23023</v>
      </c>
      <c r="E71" s="92">
        <f t="shared" si="6"/>
        <v>17493</v>
      </c>
      <c r="F71" s="68">
        <v>16571</v>
      </c>
      <c r="G71" s="122">
        <f t="shared" si="7"/>
        <v>0.9472932029954839</v>
      </c>
      <c r="H71" s="122">
        <f t="shared" si="8"/>
        <v>29.497513291030696</v>
      </c>
      <c r="I71" s="69">
        <v>12333</v>
      </c>
      <c r="J71" s="69">
        <v>3296</v>
      </c>
      <c r="K71" s="69">
        <v>1542</v>
      </c>
      <c r="L71" s="69">
        <v>322</v>
      </c>
      <c r="M71" s="69">
        <v>0</v>
      </c>
      <c r="N71" s="98">
        <f t="shared" si="9"/>
        <v>5160</v>
      </c>
      <c r="O71" s="68">
        <v>557</v>
      </c>
      <c r="P71" s="68">
        <v>2775</v>
      </c>
      <c r="Q71" s="68">
        <v>894</v>
      </c>
      <c r="R71" s="41"/>
    </row>
    <row r="72" spans="1:18" s="2" customFormat="1" ht="13.5">
      <c r="A72" s="2">
        <v>28</v>
      </c>
      <c r="B72" s="65" t="s">
        <v>103</v>
      </c>
      <c r="C72" s="66" t="s">
        <v>223</v>
      </c>
      <c r="D72" s="67">
        <v>13170</v>
      </c>
      <c r="E72" s="92">
        <f t="shared" si="6"/>
        <v>12712</v>
      </c>
      <c r="F72" s="68">
        <v>9094</v>
      </c>
      <c r="G72" s="122">
        <f t="shared" si="7"/>
        <v>0.7153870358716173</v>
      </c>
      <c r="H72" s="122">
        <f t="shared" si="8"/>
        <v>19.949653870358716</v>
      </c>
      <c r="I72" s="69">
        <v>10176</v>
      </c>
      <c r="J72" s="69">
        <v>1716</v>
      </c>
      <c r="K72" s="69">
        <v>667</v>
      </c>
      <c r="L72" s="69">
        <v>153</v>
      </c>
      <c r="M72" s="69">
        <v>0</v>
      </c>
      <c r="N72" s="98">
        <f t="shared" si="9"/>
        <v>2536</v>
      </c>
      <c r="O72" s="68">
        <v>259</v>
      </c>
      <c r="P72" s="68">
        <v>2624</v>
      </c>
      <c r="Q72" s="68">
        <v>739</v>
      </c>
      <c r="R72" s="41"/>
    </row>
    <row r="73" spans="1:18" s="2" customFormat="1" ht="13.5">
      <c r="A73" s="2">
        <v>34</v>
      </c>
      <c r="B73" s="65" t="s">
        <v>104</v>
      </c>
      <c r="C73" s="66" t="s">
        <v>224</v>
      </c>
      <c r="D73" s="67">
        <v>11531</v>
      </c>
      <c r="E73" s="92">
        <f t="shared" si="6"/>
        <v>8757</v>
      </c>
      <c r="F73" s="68">
        <v>7724</v>
      </c>
      <c r="G73" s="122">
        <f t="shared" si="7"/>
        <v>0.8820372273609683</v>
      </c>
      <c r="H73" s="122">
        <f t="shared" si="8"/>
        <v>26.3103802672148</v>
      </c>
      <c r="I73" s="69">
        <v>6453</v>
      </c>
      <c r="J73" s="69">
        <v>1613</v>
      </c>
      <c r="K73" s="69">
        <v>569</v>
      </c>
      <c r="L73" s="69">
        <v>122</v>
      </c>
      <c r="M73" s="69">
        <v>0</v>
      </c>
      <c r="N73" s="98">
        <f t="shared" si="9"/>
        <v>2304</v>
      </c>
      <c r="O73" s="68">
        <v>38</v>
      </c>
      <c r="P73" s="68">
        <v>1197</v>
      </c>
      <c r="Q73" s="68">
        <v>54</v>
      </c>
      <c r="R73" s="41"/>
    </row>
    <row r="74" spans="1:18" s="2" customFormat="1" ht="13.5">
      <c r="A74" s="2">
        <v>40</v>
      </c>
      <c r="B74" s="65" t="s">
        <v>105</v>
      </c>
      <c r="C74" s="66" t="s">
        <v>10</v>
      </c>
      <c r="D74" s="67">
        <v>9034</v>
      </c>
      <c r="E74" s="92">
        <f t="shared" si="6"/>
        <v>4969</v>
      </c>
      <c r="F74" s="68">
        <v>7882</v>
      </c>
      <c r="G74" s="122">
        <f t="shared" si="7"/>
        <v>1.586234654860133</v>
      </c>
      <c r="H74" s="122">
        <f t="shared" si="8"/>
        <v>35.52022539746428</v>
      </c>
      <c r="I74" s="69">
        <v>3204</v>
      </c>
      <c r="J74" s="69">
        <v>1098</v>
      </c>
      <c r="K74" s="69">
        <v>509</v>
      </c>
      <c r="L74" s="69">
        <v>158</v>
      </c>
      <c r="M74" s="69">
        <v>0</v>
      </c>
      <c r="N74" s="98">
        <f t="shared" si="9"/>
        <v>1765</v>
      </c>
      <c r="O74" s="68">
        <v>121</v>
      </c>
      <c r="P74" s="68">
        <v>802</v>
      </c>
      <c r="Q74" s="68">
        <v>2</v>
      </c>
      <c r="R74" s="41"/>
    </row>
    <row r="75" spans="1:18" s="2" customFormat="1" ht="13.5">
      <c r="A75" s="2">
        <v>40</v>
      </c>
      <c r="B75" s="70" t="s">
        <v>106</v>
      </c>
      <c r="C75" s="71" t="s">
        <v>225</v>
      </c>
      <c r="D75" s="72">
        <v>13077</v>
      </c>
      <c r="E75" s="93">
        <f t="shared" si="6"/>
        <v>12015</v>
      </c>
      <c r="F75" s="73">
        <v>13405</v>
      </c>
      <c r="G75" s="122">
        <f t="shared" si="7"/>
        <v>1.1156887224302954</v>
      </c>
      <c r="H75" s="122">
        <f>N75/E75*100</f>
        <v>28.70578443612152</v>
      </c>
      <c r="I75" s="74">
        <v>8566</v>
      </c>
      <c r="J75" s="74">
        <v>2330</v>
      </c>
      <c r="K75" s="74">
        <v>935</v>
      </c>
      <c r="L75" s="74">
        <v>168</v>
      </c>
      <c r="M75" s="74">
        <v>16</v>
      </c>
      <c r="N75" s="95">
        <f t="shared" si="9"/>
        <v>3449</v>
      </c>
      <c r="O75" s="73">
        <v>226</v>
      </c>
      <c r="P75" s="73">
        <v>1475</v>
      </c>
      <c r="Q75" s="73">
        <v>366</v>
      </c>
      <c r="R75" s="47"/>
    </row>
    <row r="76" spans="1:18" s="2" customFormat="1" ht="13.5">
      <c r="A76" s="2">
        <v>1</v>
      </c>
      <c r="B76" s="60" t="s">
        <v>107</v>
      </c>
      <c r="C76" s="61" t="s">
        <v>226</v>
      </c>
      <c r="D76" s="62">
        <v>2860</v>
      </c>
      <c r="E76" s="91">
        <f t="shared" si="6"/>
        <v>2475</v>
      </c>
      <c r="F76" s="63">
        <v>3674</v>
      </c>
      <c r="G76" s="122">
        <f t="shared" si="7"/>
        <v>1.4844444444444445</v>
      </c>
      <c r="H76" s="122">
        <f t="shared" si="8"/>
        <v>32.525252525252526</v>
      </c>
      <c r="I76" s="64">
        <v>1670</v>
      </c>
      <c r="J76" s="64">
        <v>477</v>
      </c>
      <c r="K76" s="64">
        <v>268</v>
      </c>
      <c r="L76" s="64">
        <v>60</v>
      </c>
      <c r="M76" s="64">
        <v>0</v>
      </c>
      <c r="N76" s="97">
        <f t="shared" si="9"/>
        <v>805</v>
      </c>
      <c r="O76" s="63">
        <v>29</v>
      </c>
      <c r="P76" s="63">
        <v>152</v>
      </c>
      <c r="Q76" s="63">
        <v>5</v>
      </c>
      <c r="R76" s="51"/>
    </row>
    <row r="77" spans="1:18" s="2" customFormat="1" ht="13.5">
      <c r="A77" s="2">
        <v>5</v>
      </c>
      <c r="B77" s="65" t="s">
        <v>108</v>
      </c>
      <c r="C77" s="66" t="s">
        <v>227</v>
      </c>
      <c r="D77" s="67">
        <v>2703</v>
      </c>
      <c r="E77" s="92">
        <f t="shared" si="6"/>
        <v>2544</v>
      </c>
      <c r="F77" s="68">
        <v>6400</v>
      </c>
      <c r="G77" s="122">
        <f t="shared" si="7"/>
        <v>2.5157232704402515</v>
      </c>
      <c r="H77" s="122">
        <f t="shared" si="8"/>
        <v>42.88522012578616</v>
      </c>
      <c r="I77" s="69">
        <v>1453</v>
      </c>
      <c r="J77" s="69">
        <v>627</v>
      </c>
      <c r="K77" s="69">
        <v>356</v>
      </c>
      <c r="L77" s="69">
        <v>108</v>
      </c>
      <c r="M77" s="69">
        <v>0</v>
      </c>
      <c r="N77" s="98">
        <f t="shared" si="9"/>
        <v>1091</v>
      </c>
      <c r="O77" s="68">
        <v>21</v>
      </c>
      <c r="P77" s="68">
        <v>307</v>
      </c>
      <c r="Q77" s="68">
        <v>46</v>
      </c>
      <c r="R77" s="41"/>
    </row>
    <row r="78" spans="1:18" s="2" customFormat="1" ht="13.5">
      <c r="A78" s="2">
        <v>7</v>
      </c>
      <c r="B78" s="65" t="s">
        <v>109</v>
      </c>
      <c r="C78" s="66" t="s">
        <v>228</v>
      </c>
      <c r="D78" s="67">
        <v>3514</v>
      </c>
      <c r="E78" s="92">
        <f t="shared" si="6"/>
        <v>3130</v>
      </c>
      <c r="F78" s="68">
        <v>6218</v>
      </c>
      <c r="G78" s="122">
        <f t="shared" si="7"/>
        <v>1.9865814696485622</v>
      </c>
      <c r="H78" s="122">
        <f t="shared" si="8"/>
        <v>40.319488817891376</v>
      </c>
      <c r="I78" s="69">
        <v>1868</v>
      </c>
      <c r="J78" s="69">
        <v>668</v>
      </c>
      <c r="K78" s="69">
        <v>456</v>
      </c>
      <c r="L78" s="69">
        <v>138</v>
      </c>
      <c r="M78" s="69">
        <v>0</v>
      </c>
      <c r="N78" s="98">
        <f t="shared" si="9"/>
        <v>1262</v>
      </c>
      <c r="O78" s="68">
        <v>223</v>
      </c>
      <c r="P78" s="68">
        <v>743</v>
      </c>
      <c r="Q78" s="68">
        <v>211</v>
      </c>
      <c r="R78" s="41"/>
    </row>
    <row r="79" spans="1:18" s="2" customFormat="1" ht="13.5">
      <c r="A79" s="2">
        <v>7</v>
      </c>
      <c r="B79" s="65" t="s">
        <v>110</v>
      </c>
      <c r="C79" s="66" t="s">
        <v>11</v>
      </c>
      <c r="D79" s="67">
        <v>3460</v>
      </c>
      <c r="E79" s="92">
        <f t="shared" si="6"/>
        <v>3126</v>
      </c>
      <c r="F79" s="68">
        <v>5801</v>
      </c>
      <c r="G79" s="122">
        <f t="shared" si="7"/>
        <v>1.8557261676263597</v>
      </c>
      <c r="H79" s="122">
        <f t="shared" si="8"/>
        <v>40.339091490722964</v>
      </c>
      <c r="I79" s="69">
        <v>1865</v>
      </c>
      <c r="J79" s="69">
        <v>702</v>
      </c>
      <c r="K79" s="69">
        <v>405</v>
      </c>
      <c r="L79" s="69">
        <v>135</v>
      </c>
      <c r="M79" s="69">
        <v>19</v>
      </c>
      <c r="N79" s="98">
        <f t="shared" si="9"/>
        <v>1261</v>
      </c>
      <c r="O79" s="68">
        <v>6</v>
      </c>
      <c r="P79" s="68">
        <v>332</v>
      </c>
      <c r="Q79" s="68">
        <v>59</v>
      </c>
      <c r="R79" s="41"/>
    </row>
    <row r="80" spans="1:18" s="2" customFormat="1" ht="13.5">
      <c r="A80" s="2">
        <v>9</v>
      </c>
      <c r="B80" s="65" t="s">
        <v>111</v>
      </c>
      <c r="C80" s="66" t="s">
        <v>12</v>
      </c>
      <c r="D80" s="67">
        <v>4856</v>
      </c>
      <c r="E80" s="92">
        <f t="shared" si="6"/>
        <v>4297</v>
      </c>
      <c r="F80" s="68">
        <v>5957</v>
      </c>
      <c r="G80" s="122">
        <f t="shared" si="7"/>
        <v>1.3863160344426344</v>
      </c>
      <c r="H80" s="122">
        <f t="shared" si="8"/>
        <v>28.228996974633464</v>
      </c>
      <c r="I80" s="69">
        <v>3084</v>
      </c>
      <c r="J80" s="69">
        <v>770</v>
      </c>
      <c r="K80" s="69">
        <v>353</v>
      </c>
      <c r="L80" s="69">
        <v>89</v>
      </c>
      <c r="M80" s="69">
        <v>1</v>
      </c>
      <c r="N80" s="98">
        <f t="shared" si="9"/>
        <v>1213</v>
      </c>
      <c r="O80" s="68">
        <v>142</v>
      </c>
      <c r="P80" s="68">
        <v>615</v>
      </c>
      <c r="Q80" s="68">
        <v>395</v>
      </c>
      <c r="R80" s="41"/>
    </row>
    <row r="81" spans="1:18" s="2" customFormat="1" ht="13.5">
      <c r="A81" s="2">
        <v>11</v>
      </c>
      <c r="B81" s="65" t="s">
        <v>112</v>
      </c>
      <c r="C81" s="66" t="s">
        <v>229</v>
      </c>
      <c r="D81" s="67">
        <v>2984</v>
      </c>
      <c r="E81" s="92">
        <f t="shared" si="6"/>
        <v>2603</v>
      </c>
      <c r="F81" s="68">
        <v>2908</v>
      </c>
      <c r="G81" s="122">
        <f t="shared" si="7"/>
        <v>1.1171724932769882</v>
      </c>
      <c r="H81" s="122">
        <f t="shared" si="8"/>
        <v>27.58355743373031</v>
      </c>
      <c r="I81" s="69">
        <v>1885</v>
      </c>
      <c r="J81" s="69">
        <v>481</v>
      </c>
      <c r="K81" s="69">
        <v>203</v>
      </c>
      <c r="L81" s="69">
        <v>34</v>
      </c>
      <c r="M81" s="69">
        <v>0</v>
      </c>
      <c r="N81" s="98">
        <f t="shared" si="9"/>
        <v>718</v>
      </c>
      <c r="O81" s="68">
        <v>45</v>
      </c>
      <c r="P81" s="68">
        <v>274</v>
      </c>
      <c r="Q81" s="68">
        <v>109</v>
      </c>
      <c r="R81" s="41"/>
    </row>
    <row r="82" spans="1:18" s="2" customFormat="1" ht="13.5">
      <c r="A82" s="2">
        <v>12</v>
      </c>
      <c r="B82" s="65" t="s">
        <v>113</v>
      </c>
      <c r="C82" s="66" t="s">
        <v>230</v>
      </c>
      <c r="D82" s="67">
        <v>5723</v>
      </c>
      <c r="E82" s="92">
        <f t="shared" si="6"/>
        <v>4876</v>
      </c>
      <c r="F82" s="68">
        <v>4569</v>
      </c>
      <c r="G82" s="122">
        <f t="shared" si="7"/>
        <v>0.9370385561936013</v>
      </c>
      <c r="H82" s="122">
        <f t="shared" si="8"/>
        <v>23.89253486464315</v>
      </c>
      <c r="I82" s="69">
        <v>3711</v>
      </c>
      <c r="J82" s="69">
        <v>782</v>
      </c>
      <c r="K82" s="69">
        <v>315</v>
      </c>
      <c r="L82" s="69">
        <v>68</v>
      </c>
      <c r="M82" s="69">
        <v>0</v>
      </c>
      <c r="N82" s="98">
        <f t="shared" si="9"/>
        <v>1165</v>
      </c>
      <c r="O82" s="68">
        <v>73</v>
      </c>
      <c r="P82" s="68">
        <v>586</v>
      </c>
      <c r="Q82" s="68">
        <v>134</v>
      </c>
      <c r="R82" s="41"/>
    </row>
    <row r="83" spans="1:18" s="2" customFormat="1" ht="13.5">
      <c r="A83" s="2">
        <v>14</v>
      </c>
      <c r="B83" s="65" t="s">
        <v>114</v>
      </c>
      <c r="C83" s="66" t="s">
        <v>23</v>
      </c>
      <c r="D83" s="67">
        <v>3878</v>
      </c>
      <c r="E83" s="92">
        <f t="shared" si="6"/>
        <v>3617</v>
      </c>
      <c r="F83" s="68">
        <v>5738</v>
      </c>
      <c r="G83" s="122">
        <f t="shared" si="7"/>
        <v>1.586397567044512</v>
      </c>
      <c r="H83" s="122">
        <f t="shared" si="8"/>
        <v>35.13961846834393</v>
      </c>
      <c r="I83" s="69">
        <v>2346</v>
      </c>
      <c r="J83" s="69">
        <v>737</v>
      </c>
      <c r="K83" s="69">
        <v>385</v>
      </c>
      <c r="L83" s="69">
        <v>149</v>
      </c>
      <c r="M83" s="69">
        <v>0</v>
      </c>
      <c r="N83" s="98">
        <f t="shared" si="9"/>
        <v>1271</v>
      </c>
      <c r="O83" s="68">
        <v>293</v>
      </c>
      <c r="P83" s="68">
        <v>1126</v>
      </c>
      <c r="Q83" s="68">
        <v>430</v>
      </c>
      <c r="R83" s="41"/>
    </row>
    <row r="84" spans="1:18" s="2" customFormat="1" ht="13.5">
      <c r="A84" s="2">
        <v>14</v>
      </c>
      <c r="B84" s="65" t="s">
        <v>115</v>
      </c>
      <c r="C84" s="66" t="s">
        <v>24</v>
      </c>
      <c r="D84" s="67">
        <v>6070</v>
      </c>
      <c r="E84" s="92">
        <f>I84+N84</f>
        <v>5245</v>
      </c>
      <c r="F84" s="68">
        <v>6132</v>
      </c>
      <c r="G84" s="122">
        <f>F84/E84</f>
        <v>1.169113441372736</v>
      </c>
      <c r="H84" s="122">
        <f>N84/E84*100</f>
        <v>28.007626310772167</v>
      </c>
      <c r="I84" s="69">
        <v>3776</v>
      </c>
      <c r="J84" s="69">
        <v>932</v>
      </c>
      <c r="K84" s="69">
        <v>448</v>
      </c>
      <c r="L84" s="69">
        <v>89</v>
      </c>
      <c r="M84" s="69">
        <v>0</v>
      </c>
      <c r="N84" s="98">
        <f>SUM(J84:M84)</f>
        <v>1469</v>
      </c>
      <c r="O84" s="68">
        <v>25</v>
      </c>
      <c r="P84" s="68">
        <v>550</v>
      </c>
      <c r="Q84" s="68">
        <v>71</v>
      </c>
      <c r="R84" s="41"/>
    </row>
    <row r="85" spans="1:18" s="2" customFormat="1" ht="13.5">
      <c r="A85" s="2">
        <v>15</v>
      </c>
      <c r="B85" s="65" t="s">
        <v>116</v>
      </c>
      <c r="C85" s="66" t="s">
        <v>231</v>
      </c>
      <c r="D85" s="67">
        <v>4705</v>
      </c>
      <c r="E85" s="92">
        <f t="shared" si="6"/>
        <v>4313</v>
      </c>
      <c r="F85" s="68">
        <v>3973</v>
      </c>
      <c r="G85" s="122">
        <f t="shared" si="7"/>
        <v>0.9211685601669372</v>
      </c>
      <c r="H85" s="122">
        <f t="shared" si="8"/>
        <v>25.017389288198473</v>
      </c>
      <c r="I85" s="69">
        <v>3234</v>
      </c>
      <c r="J85" s="69">
        <v>709</v>
      </c>
      <c r="K85" s="69">
        <v>294</v>
      </c>
      <c r="L85" s="69">
        <v>76</v>
      </c>
      <c r="M85" s="69">
        <v>0</v>
      </c>
      <c r="N85" s="98">
        <f t="shared" si="9"/>
        <v>1079</v>
      </c>
      <c r="O85" s="68">
        <v>4</v>
      </c>
      <c r="P85" s="68">
        <v>257</v>
      </c>
      <c r="Q85" s="68">
        <v>136</v>
      </c>
      <c r="R85" s="41"/>
    </row>
    <row r="86" spans="1:18" s="2" customFormat="1" ht="13.5">
      <c r="A86" s="2">
        <v>16</v>
      </c>
      <c r="B86" s="65" t="s">
        <v>117</v>
      </c>
      <c r="C86" s="66" t="s">
        <v>232</v>
      </c>
      <c r="D86" s="67">
        <v>3045</v>
      </c>
      <c r="E86" s="92">
        <f t="shared" si="6"/>
        <v>2714</v>
      </c>
      <c r="F86" s="68">
        <v>3819</v>
      </c>
      <c r="G86" s="122">
        <f t="shared" si="7"/>
        <v>1.4071481208548269</v>
      </c>
      <c r="H86" s="122">
        <f t="shared" si="8"/>
        <v>34.193072955047896</v>
      </c>
      <c r="I86" s="69">
        <v>1786</v>
      </c>
      <c r="J86" s="69">
        <v>594</v>
      </c>
      <c r="K86" s="69">
        <v>281</v>
      </c>
      <c r="L86" s="69">
        <v>53</v>
      </c>
      <c r="M86" s="69">
        <v>0</v>
      </c>
      <c r="N86" s="98">
        <f t="shared" si="9"/>
        <v>928</v>
      </c>
      <c r="O86" s="68">
        <v>65</v>
      </c>
      <c r="P86" s="68">
        <v>450</v>
      </c>
      <c r="Q86" s="68">
        <v>186</v>
      </c>
      <c r="R86" s="41"/>
    </row>
    <row r="87" spans="1:18" s="2" customFormat="1" ht="13.5">
      <c r="A87" s="2">
        <v>17</v>
      </c>
      <c r="B87" s="65" t="s">
        <v>118</v>
      </c>
      <c r="C87" s="66" t="s">
        <v>233</v>
      </c>
      <c r="D87" s="67">
        <v>4546</v>
      </c>
      <c r="E87" s="92">
        <f t="shared" si="6"/>
        <v>4287</v>
      </c>
      <c r="F87" s="68">
        <v>3738</v>
      </c>
      <c r="G87" s="122">
        <f t="shared" si="7"/>
        <v>0.8719384184744576</v>
      </c>
      <c r="H87" s="122">
        <f t="shared" si="8"/>
        <v>23.093072078376487</v>
      </c>
      <c r="I87" s="69">
        <v>3297</v>
      </c>
      <c r="J87" s="69">
        <v>649</v>
      </c>
      <c r="K87" s="69">
        <v>285</v>
      </c>
      <c r="L87" s="69">
        <v>55</v>
      </c>
      <c r="M87" s="69">
        <v>1</v>
      </c>
      <c r="N87" s="98">
        <f t="shared" si="9"/>
        <v>990</v>
      </c>
      <c r="O87" s="68">
        <v>143</v>
      </c>
      <c r="P87" s="68">
        <v>486</v>
      </c>
      <c r="Q87" s="68">
        <v>547</v>
      </c>
      <c r="R87" s="41"/>
    </row>
    <row r="88" spans="1:18" s="2" customFormat="1" ht="13.5">
      <c r="A88" s="2">
        <v>20</v>
      </c>
      <c r="B88" s="65" t="s">
        <v>119</v>
      </c>
      <c r="C88" s="66" t="s">
        <v>234</v>
      </c>
      <c r="D88" s="67">
        <v>3727</v>
      </c>
      <c r="E88" s="92">
        <f t="shared" si="6"/>
        <v>3386</v>
      </c>
      <c r="F88" s="68">
        <v>3788</v>
      </c>
      <c r="G88" s="122">
        <f t="shared" si="7"/>
        <v>1.1187241582988778</v>
      </c>
      <c r="H88" s="122">
        <f t="shared" si="8"/>
        <v>29.740106320141763</v>
      </c>
      <c r="I88" s="69">
        <v>2379</v>
      </c>
      <c r="J88" s="69">
        <v>653</v>
      </c>
      <c r="K88" s="69">
        <v>277</v>
      </c>
      <c r="L88" s="69">
        <v>77</v>
      </c>
      <c r="M88" s="69">
        <v>0</v>
      </c>
      <c r="N88" s="98">
        <f t="shared" si="9"/>
        <v>1007</v>
      </c>
      <c r="O88" s="68">
        <v>26</v>
      </c>
      <c r="P88" s="68">
        <v>454</v>
      </c>
      <c r="Q88" s="68">
        <v>0</v>
      </c>
      <c r="R88" s="41"/>
    </row>
    <row r="89" spans="1:18" s="2" customFormat="1" ht="13.5">
      <c r="A89" s="2">
        <v>21</v>
      </c>
      <c r="B89" s="65" t="s">
        <v>120</v>
      </c>
      <c r="C89" s="66" t="s">
        <v>235</v>
      </c>
      <c r="D89" s="67">
        <v>3954</v>
      </c>
      <c r="E89" s="92">
        <f t="shared" si="6"/>
        <v>3519</v>
      </c>
      <c r="F89" s="68">
        <v>1838</v>
      </c>
      <c r="G89" s="122">
        <f t="shared" si="7"/>
        <v>0.5223074737141233</v>
      </c>
      <c r="H89" s="122">
        <f t="shared" si="8"/>
        <v>15.004262574595057</v>
      </c>
      <c r="I89" s="69">
        <v>2991</v>
      </c>
      <c r="J89" s="69">
        <v>385</v>
      </c>
      <c r="K89" s="69">
        <v>113</v>
      </c>
      <c r="L89" s="69">
        <v>30</v>
      </c>
      <c r="M89" s="69">
        <v>0</v>
      </c>
      <c r="N89" s="98">
        <f t="shared" si="9"/>
        <v>528</v>
      </c>
      <c r="O89" s="68">
        <v>6</v>
      </c>
      <c r="P89" s="68">
        <v>619</v>
      </c>
      <c r="Q89" s="68">
        <v>127</v>
      </c>
      <c r="R89" s="41"/>
    </row>
    <row r="90" spans="1:18" s="2" customFormat="1" ht="13.5">
      <c r="A90" s="2">
        <v>22</v>
      </c>
      <c r="B90" s="65" t="s">
        <v>121</v>
      </c>
      <c r="C90" s="66" t="s">
        <v>236</v>
      </c>
      <c r="D90" s="67">
        <v>6086</v>
      </c>
      <c r="E90" s="92">
        <f t="shared" si="6"/>
        <v>5635</v>
      </c>
      <c r="F90" s="68">
        <v>5337</v>
      </c>
      <c r="G90" s="122">
        <f t="shared" si="7"/>
        <v>0.9471162377994676</v>
      </c>
      <c r="H90" s="122">
        <f t="shared" si="8"/>
        <v>23.425022182786158</v>
      </c>
      <c r="I90" s="69">
        <v>4315</v>
      </c>
      <c r="J90" s="69">
        <v>838</v>
      </c>
      <c r="K90" s="69">
        <v>360</v>
      </c>
      <c r="L90" s="69">
        <v>107</v>
      </c>
      <c r="M90" s="69">
        <v>15</v>
      </c>
      <c r="N90" s="98">
        <f t="shared" si="9"/>
        <v>1320</v>
      </c>
      <c r="O90" s="68">
        <v>64</v>
      </c>
      <c r="P90" s="68">
        <v>924</v>
      </c>
      <c r="Q90" s="68">
        <v>323</v>
      </c>
      <c r="R90" s="41"/>
    </row>
    <row r="91" spans="1:18" s="2" customFormat="1" ht="13.5">
      <c r="A91" s="2">
        <v>22</v>
      </c>
      <c r="B91" s="65" t="s">
        <v>122</v>
      </c>
      <c r="C91" s="66" t="s">
        <v>237</v>
      </c>
      <c r="D91" s="67">
        <v>6302</v>
      </c>
      <c r="E91" s="92">
        <f t="shared" si="6"/>
        <v>4129</v>
      </c>
      <c r="F91" s="68">
        <v>2825</v>
      </c>
      <c r="G91" s="122">
        <f t="shared" si="7"/>
        <v>0.684185032695568</v>
      </c>
      <c r="H91" s="122">
        <f t="shared" si="8"/>
        <v>20.34390893678857</v>
      </c>
      <c r="I91" s="69">
        <v>3289</v>
      </c>
      <c r="J91" s="69">
        <v>568</v>
      </c>
      <c r="K91" s="69">
        <v>222</v>
      </c>
      <c r="L91" s="69">
        <v>50</v>
      </c>
      <c r="M91" s="69">
        <v>0</v>
      </c>
      <c r="N91" s="98">
        <f t="shared" si="9"/>
        <v>840</v>
      </c>
      <c r="O91" s="68">
        <v>98</v>
      </c>
      <c r="P91" s="68">
        <v>646</v>
      </c>
      <c r="Q91" s="68">
        <v>470</v>
      </c>
      <c r="R91" s="41"/>
    </row>
    <row r="92" spans="1:18" s="134" customFormat="1" ht="13.5">
      <c r="A92" s="2">
        <v>23</v>
      </c>
      <c r="B92" s="65" t="s">
        <v>123</v>
      </c>
      <c r="C92" s="66" t="s">
        <v>238</v>
      </c>
      <c r="D92" s="67">
        <v>4027</v>
      </c>
      <c r="E92" s="125">
        <f t="shared" si="6"/>
        <v>3678</v>
      </c>
      <c r="F92" s="68">
        <v>5248</v>
      </c>
      <c r="G92" s="122">
        <f t="shared" si="7"/>
        <v>1.426862425231104</v>
      </c>
      <c r="H92" s="122">
        <f t="shared" si="8"/>
        <v>32.13703099510604</v>
      </c>
      <c r="I92" s="69">
        <v>2496</v>
      </c>
      <c r="J92" s="69">
        <v>726</v>
      </c>
      <c r="K92" s="69">
        <v>371</v>
      </c>
      <c r="L92" s="69">
        <v>85</v>
      </c>
      <c r="M92" s="69">
        <v>0</v>
      </c>
      <c r="N92" s="136">
        <f t="shared" si="9"/>
        <v>1182</v>
      </c>
      <c r="O92" s="68">
        <v>65</v>
      </c>
      <c r="P92" s="68">
        <v>590</v>
      </c>
      <c r="Q92" s="68">
        <v>6</v>
      </c>
      <c r="R92" s="138"/>
    </row>
    <row r="93" spans="1:18" s="2" customFormat="1" ht="13.5">
      <c r="A93" s="2">
        <v>23</v>
      </c>
      <c r="B93" s="65" t="s">
        <v>124</v>
      </c>
      <c r="C93" s="66" t="s">
        <v>239</v>
      </c>
      <c r="D93" s="67">
        <v>4205</v>
      </c>
      <c r="E93" s="92">
        <f t="shared" si="6"/>
        <v>3860</v>
      </c>
      <c r="F93" s="68">
        <v>3219</v>
      </c>
      <c r="G93" s="122">
        <f t="shared" si="7"/>
        <v>0.8339378238341969</v>
      </c>
      <c r="H93" s="122">
        <f t="shared" si="8"/>
        <v>22.383419689119172</v>
      </c>
      <c r="I93" s="69">
        <v>2996</v>
      </c>
      <c r="J93" s="69">
        <v>562</v>
      </c>
      <c r="K93" s="69">
        <v>225</v>
      </c>
      <c r="L93" s="69">
        <v>77</v>
      </c>
      <c r="M93" s="69">
        <v>0</v>
      </c>
      <c r="N93" s="98">
        <f t="shared" si="9"/>
        <v>864</v>
      </c>
      <c r="O93" s="68">
        <v>163</v>
      </c>
      <c r="P93" s="68">
        <v>620</v>
      </c>
      <c r="Q93" s="68">
        <v>173</v>
      </c>
      <c r="R93" s="41"/>
    </row>
    <row r="94" spans="1:18" s="2" customFormat="1" ht="13.5">
      <c r="A94" s="2">
        <v>23</v>
      </c>
      <c r="B94" s="65" t="s">
        <v>125</v>
      </c>
      <c r="C94" s="66" t="s">
        <v>240</v>
      </c>
      <c r="D94" s="67">
        <v>3871</v>
      </c>
      <c r="E94" s="92">
        <f t="shared" si="6"/>
        <v>3696</v>
      </c>
      <c r="F94" s="68">
        <v>4323</v>
      </c>
      <c r="G94" s="122">
        <f t="shared" si="7"/>
        <v>1.1696428571428572</v>
      </c>
      <c r="H94" s="122">
        <f t="shared" si="8"/>
        <v>28.165584415584416</v>
      </c>
      <c r="I94" s="69">
        <v>2655</v>
      </c>
      <c r="J94" s="69">
        <v>659</v>
      </c>
      <c r="K94" s="69">
        <v>302</v>
      </c>
      <c r="L94" s="69">
        <v>80</v>
      </c>
      <c r="M94" s="69">
        <v>0</v>
      </c>
      <c r="N94" s="98">
        <f t="shared" si="9"/>
        <v>1041</v>
      </c>
      <c r="O94" s="68">
        <v>45</v>
      </c>
      <c r="P94" s="68">
        <v>503</v>
      </c>
      <c r="Q94" s="68">
        <v>216</v>
      </c>
      <c r="R94" s="41"/>
    </row>
    <row r="95" spans="1:18" s="2" customFormat="1" ht="13.5">
      <c r="A95" s="2">
        <v>27</v>
      </c>
      <c r="B95" s="65" t="s">
        <v>126</v>
      </c>
      <c r="C95" s="66" t="s">
        <v>241</v>
      </c>
      <c r="D95" s="67">
        <v>7997</v>
      </c>
      <c r="E95" s="92">
        <f t="shared" si="6"/>
        <v>6923</v>
      </c>
      <c r="F95" s="68">
        <v>10786</v>
      </c>
      <c r="G95" s="122">
        <f t="shared" si="7"/>
        <v>1.5579950888343204</v>
      </c>
      <c r="H95" s="122">
        <f t="shared" si="8"/>
        <v>34.79705330059223</v>
      </c>
      <c r="I95" s="69">
        <v>4514</v>
      </c>
      <c r="J95" s="69">
        <v>1418</v>
      </c>
      <c r="K95" s="69">
        <v>779</v>
      </c>
      <c r="L95" s="69">
        <v>212</v>
      </c>
      <c r="M95" s="69">
        <v>0</v>
      </c>
      <c r="N95" s="98">
        <f t="shared" si="9"/>
        <v>2409</v>
      </c>
      <c r="O95" s="68">
        <v>38</v>
      </c>
      <c r="P95" s="68">
        <v>775</v>
      </c>
      <c r="Q95" s="68">
        <v>52</v>
      </c>
      <c r="R95" s="41"/>
    </row>
    <row r="96" spans="1:18" s="2" customFormat="1" ht="13.5">
      <c r="A96" s="2">
        <v>27</v>
      </c>
      <c r="B96" s="65" t="s">
        <v>127</v>
      </c>
      <c r="C96" s="66" t="s">
        <v>242</v>
      </c>
      <c r="D96" s="67">
        <v>3364</v>
      </c>
      <c r="E96" s="92">
        <f t="shared" si="6"/>
        <v>2924</v>
      </c>
      <c r="F96" s="68">
        <v>4023</v>
      </c>
      <c r="G96" s="122">
        <f t="shared" si="7"/>
        <v>1.3758549931600548</v>
      </c>
      <c r="H96" s="122">
        <f t="shared" si="8"/>
        <v>30.984952120383035</v>
      </c>
      <c r="I96" s="69">
        <v>2018</v>
      </c>
      <c r="J96" s="69">
        <v>562</v>
      </c>
      <c r="K96" s="69">
        <v>265</v>
      </c>
      <c r="L96" s="69">
        <v>67</v>
      </c>
      <c r="M96" s="69">
        <v>12</v>
      </c>
      <c r="N96" s="98">
        <f t="shared" si="9"/>
        <v>906</v>
      </c>
      <c r="O96" s="68">
        <v>54</v>
      </c>
      <c r="P96" s="68">
        <v>370</v>
      </c>
      <c r="Q96" s="68">
        <v>101</v>
      </c>
      <c r="R96" s="41"/>
    </row>
    <row r="97" spans="1:18" s="2" customFormat="1" ht="13.5">
      <c r="A97" s="2">
        <v>28</v>
      </c>
      <c r="B97" s="65" t="s">
        <v>128</v>
      </c>
      <c r="C97" s="66" t="s">
        <v>243</v>
      </c>
      <c r="D97" s="67">
        <v>5503</v>
      </c>
      <c r="E97" s="92">
        <f t="shared" si="6"/>
        <v>5102</v>
      </c>
      <c r="F97" s="68">
        <v>4750</v>
      </c>
      <c r="G97" s="122">
        <f t="shared" si="7"/>
        <v>0.9310074480595845</v>
      </c>
      <c r="H97" s="122">
        <f t="shared" si="8"/>
        <v>24.83339866718934</v>
      </c>
      <c r="I97" s="69">
        <v>3835</v>
      </c>
      <c r="J97" s="69">
        <v>795</v>
      </c>
      <c r="K97" s="69">
        <v>407</v>
      </c>
      <c r="L97" s="69">
        <v>65</v>
      </c>
      <c r="M97" s="69">
        <v>0</v>
      </c>
      <c r="N97" s="98">
        <f t="shared" si="9"/>
        <v>1267</v>
      </c>
      <c r="O97" s="68">
        <v>34</v>
      </c>
      <c r="P97" s="68">
        <v>646</v>
      </c>
      <c r="Q97" s="68">
        <v>259</v>
      </c>
      <c r="R97" s="41"/>
    </row>
    <row r="98" spans="1:18" s="2" customFormat="1" ht="13.5">
      <c r="A98" s="2">
        <v>29</v>
      </c>
      <c r="B98" s="65" t="s">
        <v>129</v>
      </c>
      <c r="C98" s="66" t="s">
        <v>244</v>
      </c>
      <c r="D98" s="67">
        <v>3285</v>
      </c>
      <c r="E98" s="92">
        <f t="shared" si="6"/>
        <v>2696</v>
      </c>
      <c r="F98" s="68">
        <v>3685</v>
      </c>
      <c r="G98" s="122">
        <f t="shared" si="7"/>
        <v>1.366839762611276</v>
      </c>
      <c r="H98" s="122">
        <f t="shared" si="8"/>
        <v>32.789317507418396</v>
      </c>
      <c r="I98" s="69">
        <v>1812</v>
      </c>
      <c r="J98" s="69">
        <v>552</v>
      </c>
      <c r="K98" s="69">
        <v>285</v>
      </c>
      <c r="L98" s="69">
        <v>47</v>
      </c>
      <c r="M98" s="69">
        <v>0</v>
      </c>
      <c r="N98" s="98">
        <f t="shared" si="9"/>
        <v>884</v>
      </c>
      <c r="O98" s="68">
        <v>49</v>
      </c>
      <c r="P98" s="68">
        <v>433</v>
      </c>
      <c r="Q98" s="68">
        <v>237</v>
      </c>
      <c r="R98" s="41"/>
    </row>
    <row r="99" spans="1:18" s="2" customFormat="1" ht="13.5">
      <c r="A99" s="2">
        <v>30</v>
      </c>
      <c r="B99" s="65" t="s">
        <v>130</v>
      </c>
      <c r="C99" s="66" t="s">
        <v>13</v>
      </c>
      <c r="D99" s="67">
        <v>3581</v>
      </c>
      <c r="E99" s="92">
        <f t="shared" si="6"/>
        <v>3034</v>
      </c>
      <c r="F99" s="68">
        <v>4041</v>
      </c>
      <c r="G99" s="122">
        <f t="shared" si="7"/>
        <v>1.3319050758075148</v>
      </c>
      <c r="H99" s="122">
        <f t="shared" si="8"/>
        <v>36.35464733025708</v>
      </c>
      <c r="I99" s="69">
        <v>1931</v>
      </c>
      <c r="J99" s="69">
        <v>673</v>
      </c>
      <c r="K99" s="69">
        <v>359</v>
      </c>
      <c r="L99" s="69">
        <v>71</v>
      </c>
      <c r="M99" s="69">
        <v>0</v>
      </c>
      <c r="N99" s="98">
        <f t="shared" si="9"/>
        <v>1103</v>
      </c>
      <c r="O99" s="68">
        <v>28</v>
      </c>
      <c r="P99" s="68">
        <v>399</v>
      </c>
      <c r="Q99" s="68">
        <v>5</v>
      </c>
      <c r="R99" s="41"/>
    </row>
    <row r="100" spans="1:18" s="2" customFormat="1" ht="13.5">
      <c r="A100" s="2">
        <v>33</v>
      </c>
      <c r="B100" s="65" t="s">
        <v>131</v>
      </c>
      <c r="C100" s="66" t="s">
        <v>245</v>
      </c>
      <c r="D100" s="67">
        <v>6504</v>
      </c>
      <c r="E100" s="92">
        <f t="shared" si="6"/>
        <v>5310</v>
      </c>
      <c r="F100" s="68">
        <v>5825</v>
      </c>
      <c r="G100" s="122">
        <f t="shared" si="7"/>
        <v>1.0969868173258004</v>
      </c>
      <c r="H100" s="122">
        <f t="shared" si="8"/>
        <v>27.796610169491526</v>
      </c>
      <c r="I100" s="69">
        <v>3834</v>
      </c>
      <c r="J100" s="69">
        <v>926</v>
      </c>
      <c r="K100" s="69">
        <v>451</v>
      </c>
      <c r="L100" s="69">
        <v>99</v>
      </c>
      <c r="M100" s="69"/>
      <c r="N100" s="98">
        <f t="shared" si="9"/>
        <v>1476</v>
      </c>
      <c r="O100" s="68">
        <v>133</v>
      </c>
      <c r="P100" s="68">
        <v>1122</v>
      </c>
      <c r="Q100" s="68">
        <v>130</v>
      </c>
      <c r="R100" s="41"/>
    </row>
    <row r="101" spans="1:18" s="2" customFormat="1" ht="13.5">
      <c r="A101" s="2">
        <v>33</v>
      </c>
      <c r="B101" s="65" t="s">
        <v>132</v>
      </c>
      <c r="C101" s="66" t="s">
        <v>246</v>
      </c>
      <c r="D101" s="67">
        <v>4715</v>
      </c>
      <c r="E101" s="92">
        <f t="shared" si="6"/>
        <v>3523</v>
      </c>
      <c r="F101" s="68">
        <v>4971</v>
      </c>
      <c r="G101" s="122">
        <f t="shared" si="7"/>
        <v>1.4110133409026397</v>
      </c>
      <c r="H101" s="122">
        <f t="shared" si="8"/>
        <v>34.686346863468636</v>
      </c>
      <c r="I101" s="69">
        <v>2301</v>
      </c>
      <c r="J101" s="69">
        <v>748</v>
      </c>
      <c r="K101" s="69">
        <v>385</v>
      </c>
      <c r="L101" s="69">
        <v>89</v>
      </c>
      <c r="M101" s="69">
        <v>0</v>
      </c>
      <c r="N101" s="98">
        <f t="shared" si="9"/>
        <v>1222</v>
      </c>
      <c r="O101" s="68">
        <v>48</v>
      </c>
      <c r="P101" s="68">
        <v>595</v>
      </c>
      <c r="Q101" s="68">
        <v>136</v>
      </c>
      <c r="R101" s="41"/>
    </row>
    <row r="102" spans="1:18" s="2" customFormat="1" ht="13.5">
      <c r="A102" s="2">
        <v>34</v>
      </c>
      <c r="B102" s="65" t="s">
        <v>133</v>
      </c>
      <c r="C102" s="66" t="s">
        <v>247</v>
      </c>
      <c r="D102" s="67">
        <v>4256</v>
      </c>
      <c r="E102" s="92">
        <f t="shared" si="6"/>
        <v>3548</v>
      </c>
      <c r="F102" s="68">
        <v>3033</v>
      </c>
      <c r="G102" s="122">
        <f t="shared" si="7"/>
        <v>0.854847801578354</v>
      </c>
      <c r="H102" s="122">
        <f t="shared" si="8"/>
        <v>23.449830890642616</v>
      </c>
      <c r="I102" s="69">
        <v>2716</v>
      </c>
      <c r="J102" s="69">
        <v>556</v>
      </c>
      <c r="K102" s="69">
        <v>204</v>
      </c>
      <c r="L102" s="69">
        <v>72</v>
      </c>
      <c r="M102" s="69">
        <v>0</v>
      </c>
      <c r="N102" s="98">
        <f t="shared" si="9"/>
        <v>832</v>
      </c>
      <c r="O102" s="68">
        <v>68</v>
      </c>
      <c r="P102" s="68">
        <v>374</v>
      </c>
      <c r="Q102" s="68">
        <v>66</v>
      </c>
      <c r="R102" s="41"/>
    </row>
    <row r="103" spans="1:18" s="2" customFormat="1" ht="13.5">
      <c r="A103" s="2">
        <v>37</v>
      </c>
      <c r="B103" s="65" t="s">
        <v>134</v>
      </c>
      <c r="C103" s="66" t="s">
        <v>248</v>
      </c>
      <c r="D103" s="67">
        <v>3540</v>
      </c>
      <c r="E103" s="92">
        <f t="shared" si="6"/>
        <v>2839</v>
      </c>
      <c r="F103" s="68">
        <v>3696</v>
      </c>
      <c r="G103" s="122">
        <f t="shared" si="7"/>
        <v>1.3018668545262417</v>
      </c>
      <c r="H103" s="122">
        <f t="shared" si="8"/>
        <v>41.35258893976753</v>
      </c>
      <c r="I103" s="69">
        <v>1665</v>
      </c>
      <c r="J103" s="69">
        <v>687</v>
      </c>
      <c r="K103" s="69">
        <v>378</v>
      </c>
      <c r="L103" s="69">
        <v>109</v>
      </c>
      <c r="M103" s="69">
        <v>0</v>
      </c>
      <c r="N103" s="98">
        <f t="shared" si="9"/>
        <v>1174</v>
      </c>
      <c r="O103" s="68">
        <v>49</v>
      </c>
      <c r="P103" s="68">
        <v>359</v>
      </c>
      <c r="Q103" s="68">
        <v>130</v>
      </c>
      <c r="R103" s="41"/>
    </row>
    <row r="104" spans="1:18" s="2" customFormat="1" ht="13.5">
      <c r="A104" s="2">
        <v>38</v>
      </c>
      <c r="B104" s="65" t="s">
        <v>135</v>
      </c>
      <c r="C104" s="66" t="s">
        <v>249</v>
      </c>
      <c r="D104" s="67">
        <v>4588</v>
      </c>
      <c r="E104" s="92">
        <f t="shared" si="6"/>
        <v>3519</v>
      </c>
      <c r="F104" s="68">
        <v>4395</v>
      </c>
      <c r="G104" s="122">
        <f t="shared" si="7"/>
        <v>1.248934356351236</v>
      </c>
      <c r="H104" s="122">
        <f t="shared" si="8"/>
        <v>30.463199772662687</v>
      </c>
      <c r="I104" s="69">
        <v>2447</v>
      </c>
      <c r="J104" s="69">
        <v>669</v>
      </c>
      <c r="K104" s="69">
        <v>318</v>
      </c>
      <c r="L104" s="69">
        <v>85</v>
      </c>
      <c r="M104" s="69">
        <v>0</v>
      </c>
      <c r="N104" s="98">
        <f t="shared" si="9"/>
        <v>1072</v>
      </c>
      <c r="O104" s="68">
        <v>3</v>
      </c>
      <c r="P104" s="68">
        <v>857</v>
      </c>
      <c r="Q104" s="68">
        <v>140</v>
      </c>
      <c r="R104" s="41"/>
    </row>
    <row r="105" spans="1:18" s="2" customFormat="1" ht="13.5">
      <c r="A105" s="2">
        <v>39</v>
      </c>
      <c r="B105" s="65" t="s">
        <v>136</v>
      </c>
      <c r="C105" s="66" t="s">
        <v>250</v>
      </c>
      <c r="D105" s="67">
        <v>3256</v>
      </c>
      <c r="E105" s="92">
        <f t="shared" si="6"/>
        <v>2345</v>
      </c>
      <c r="F105" s="68">
        <v>2976</v>
      </c>
      <c r="G105" s="122">
        <f t="shared" si="7"/>
        <v>1.26908315565032</v>
      </c>
      <c r="H105" s="122">
        <f t="shared" si="8"/>
        <v>29.97867803837953</v>
      </c>
      <c r="I105" s="69">
        <v>1642</v>
      </c>
      <c r="J105" s="69">
        <v>406</v>
      </c>
      <c r="K105" s="69">
        <v>217</v>
      </c>
      <c r="L105" s="69">
        <v>80</v>
      </c>
      <c r="M105" s="69">
        <v>0</v>
      </c>
      <c r="N105" s="98">
        <f t="shared" si="9"/>
        <v>703</v>
      </c>
      <c r="O105" s="68">
        <v>151</v>
      </c>
      <c r="P105" s="68">
        <v>588</v>
      </c>
      <c r="Q105" s="68">
        <v>135</v>
      </c>
      <c r="R105" s="41"/>
    </row>
    <row r="106" spans="1:18" s="2" customFormat="1" ht="13.5">
      <c r="A106" s="2">
        <v>42</v>
      </c>
      <c r="B106" s="65" t="s">
        <v>137</v>
      </c>
      <c r="C106" s="66" t="s">
        <v>251</v>
      </c>
      <c r="D106" s="67">
        <v>3753</v>
      </c>
      <c r="E106" s="92">
        <f t="shared" si="6"/>
        <v>3226</v>
      </c>
      <c r="F106" s="68">
        <v>5120</v>
      </c>
      <c r="G106" s="122">
        <f t="shared" si="7"/>
        <v>1.5871047737135773</v>
      </c>
      <c r="H106" s="122">
        <f t="shared" si="8"/>
        <v>37.81773093614383</v>
      </c>
      <c r="I106" s="69">
        <v>2006</v>
      </c>
      <c r="J106" s="69">
        <v>689</v>
      </c>
      <c r="K106" s="69">
        <v>394</v>
      </c>
      <c r="L106" s="69">
        <v>137</v>
      </c>
      <c r="M106" s="69">
        <v>0</v>
      </c>
      <c r="N106" s="98">
        <f t="shared" si="9"/>
        <v>1220</v>
      </c>
      <c r="O106" s="68">
        <v>65</v>
      </c>
      <c r="P106" s="68">
        <v>724</v>
      </c>
      <c r="Q106" s="68">
        <v>403</v>
      </c>
      <c r="R106" s="41"/>
    </row>
    <row r="107" spans="1:18" s="2" customFormat="1" ht="13.5">
      <c r="A107" s="2">
        <v>43</v>
      </c>
      <c r="B107" s="65" t="s">
        <v>138</v>
      </c>
      <c r="C107" s="66" t="s">
        <v>252</v>
      </c>
      <c r="D107" s="67">
        <v>7036</v>
      </c>
      <c r="E107" s="92">
        <f t="shared" si="6"/>
        <v>6438</v>
      </c>
      <c r="F107" s="68">
        <v>8807</v>
      </c>
      <c r="G107" s="122">
        <f t="shared" si="7"/>
        <v>1.3679714196955577</v>
      </c>
      <c r="H107" s="122">
        <f t="shared" si="8"/>
        <v>32.2305063684374</v>
      </c>
      <c r="I107" s="69">
        <v>4363</v>
      </c>
      <c r="J107" s="69">
        <v>1203</v>
      </c>
      <c r="K107" s="69">
        <v>692</v>
      </c>
      <c r="L107" s="69">
        <v>180</v>
      </c>
      <c r="M107" s="69">
        <v>0</v>
      </c>
      <c r="N107" s="98">
        <f t="shared" si="9"/>
        <v>2075</v>
      </c>
      <c r="O107" s="68">
        <v>1466</v>
      </c>
      <c r="P107" s="68">
        <v>1785</v>
      </c>
      <c r="Q107" s="68">
        <v>652</v>
      </c>
      <c r="R107" s="41"/>
    </row>
    <row r="108" spans="1:18" s="2" customFormat="1" ht="13.5">
      <c r="A108" s="2">
        <v>44</v>
      </c>
      <c r="B108" s="65" t="s">
        <v>139</v>
      </c>
      <c r="C108" s="66" t="s">
        <v>253</v>
      </c>
      <c r="D108" s="67">
        <v>4335</v>
      </c>
      <c r="E108" s="92">
        <f t="shared" si="6"/>
        <v>3794</v>
      </c>
      <c r="F108" s="68">
        <v>6086</v>
      </c>
      <c r="G108" s="122">
        <f t="shared" si="7"/>
        <v>1.6041117554032682</v>
      </c>
      <c r="H108" s="122">
        <f t="shared" si="8"/>
        <v>37.58566157090142</v>
      </c>
      <c r="I108" s="69">
        <v>2368</v>
      </c>
      <c r="J108" s="69">
        <v>869</v>
      </c>
      <c r="K108" s="69">
        <v>473</v>
      </c>
      <c r="L108" s="69">
        <v>84</v>
      </c>
      <c r="M108" s="69">
        <v>0</v>
      </c>
      <c r="N108" s="98">
        <f t="shared" si="9"/>
        <v>1426</v>
      </c>
      <c r="O108" s="68">
        <v>88</v>
      </c>
      <c r="P108" s="68">
        <v>567</v>
      </c>
      <c r="Q108" s="68">
        <v>218</v>
      </c>
      <c r="R108" s="41"/>
    </row>
    <row r="109" spans="1:18" s="2" customFormat="1" ht="13.5">
      <c r="A109" s="2">
        <v>45</v>
      </c>
      <c r="B109" s="65" t="s">
        <v>140</v>
      </c>
      <c r="C109" s="66" t="s">
        <v>254</v>
      </c>
      <c r="D109" s="67">
        <v>3114</v>
      </c>
      <c r="E109" s="92">
        <f t="shared" si="6"/>
        <v>2693</v>
      </c>
      <c r="F109" s="68">
        <v>5130</v>
      </c>
      <c r="G109" s="122">
        <f t="shared" si="7"/>
        <v>1.9049387300408467</v>
      </c>
      <c r="H109" s="122">
        <f t="shared" si="8"/>
        <v>42.703304864463426</v>
      </c>
      <c r="I109" s="69">
        <v>1543</v>
      </c>
      <c r="J109" s="69">
        <v>673</v>
      </c>
      <c r="K109" s="69">
        <v>372</v>
      </c>
      <c r="L109" s="69">
        <v>102</v>
      </c>
      <c r="M109" s="69">
        <v>3</v>
      </c>
      <c r="N109" s="98">
        <f t="shared" si="9"/>
        <v>1150</v>
      </c>
      <c r="O109" s="68">
        <v>48</v>
      </c>
      <c r="P109" s="68">
        <v>377</v>
      </c>
      <c r="Q109" s="68">
        <v>178</v>
      </c>
      <c r="R109" s="41"/>
    </row>
    <row r="110" spans="1:18" s="2" customFormat="1" ht="13.5">
      <c r="A110" s="2">
        <v>46</v>
      </c>
      <c r="B110" s="70" t="s">
        <v>301</v>
      </c>
      <c r="C110" s="71" t="s">
        <v>14</v>
      </c>
      <c r="D110" s="72">
        <v>5260</v>
      </c>
      <c r="E110" s="93">
        <f t="shared" si="6"/>
        <v>4773</v>
      </c>
      <c r="F110" s="73">
        <v>7490</v>
      </c>
      <c r="G110" s="122">
        <f t="shared" si="7"/>
        <v>1.5692436622669181</v>
      </c>
      <c r="H110" s="122">
        <f t="shared" si="8"/>
        <v>35.36559815629583</v>
      </c>
      <c r="I110" s="74">
        <v>3085</v>
      </c>
      <c r="J110" s="74">
        <v>975</v>
      </c>
      <c r="K110" s="74">
        <v>511</v>
      </c>
      <c r="L110" s="74">
        <v>202</v>
      </c>
      <c r="M110" s="74"/>
      <c r="N110" s="95">
        <f t="shared" si="9"/>
        <v>1688</v>
      </c>
      <c r="O110" s="73">
        <v>88</v>
      </c>
      <c r="P110" s="73">
        <v>750</v>
      </c>
      <c r="Q110" s="73"/>
      <c r="R110" s="47"/>
    </row>
    <row r="111" spans="1:18" s="2" customFormat="1" ht="13.5">
      <c r="A111" s="2">
        <v>1</v>
      </c>
      <c r="B111" s="60" t="s">
        <v>302</v>
      </c>
      <c r="C111" s="61" t="s">
        <v>255</v>
      </c>
      <c r="D111" s="75">
        <v>968</v>
      </c>
      <c r="E111" s="94">
        <f>I111+N111</f>
        <v>870</v>
      </c>
      <c r="F111" s="76">
        <v>1440</v>
      </c>
      <c r="G111" s="122">
        <f t="shared" si="7"/>
        <v>1.6551724137931034</v>
      </c>
      <c r="H111" s="122">
        <f t="shared" si="8"/>
        <v>36.206896551724135</v>
      </c>
      <c r="I111" s="77">
        <v>555</v>
      </c>
      <c r="J111" s="77">
        <v>155</v>
      </c>
      <c r="K111" s="77">
        <v>131</v>
      </c>
      <c r="L111" s="77">
        <v>29</v>
      </c>
      <c r="M111" s="77">
        <v>0</v>
      </c>
      <c r="N111" s="99">
        <f>SUM(J111:M111)</f>
        <v>315</v>
      </c>
      <c r="O111" s="76">
        <v>4</v>
      </c>
      <c r="P111" s="76">
        <v>163</v>
      </c>
      <c r="Q111" s="76">
        <v>60</v>
      </c>
      <c r="R111" s="35"/>
    </row>
    <row r="112" spans="1:18" s="2" customFormat="1" ht="13.5">
      <c r="A112" s="2">
        <v>1</v>
      </c>
      <c r="B112" s="65" t="s">
        <v>303</v>
      </c>
      <c r="C112" s="66" t="s">
        <v>256</v>
      </c>
      <c r="D112" s="67">
        <v>2210</v>
      </c>
      <c r="E112" s="92">
        <f aca="true" t="shared" si="10" ref="E112:E142">I112+N112</f>
        <v>1859</v>
      </c>
      <c r="F112" s="68">
        <v>3240</v>
      </c>
      <c r="G112" s="122">
        <f t="shared" si="7"/>
        <v>1.7428725121032813</v>
      </c>
      <c r="H112" s="122">
        <f t="shared" si="8"/>
        <v>35.44916621839699</v>
      </c>
      <c r="I112" s="69">
        <v>1200</v>
      </c>
      <c r="J112" s="69">
        <v>336</v>
      </c>
      <c r="K112" s="69">
        <v>250</v>
      </c>
      <c r="L112" s="69">
        <v>73</v>
      </c>
      <c r="M112" s="69">
        <v>0</v>
      </c>
      <c r="N112" s="98">
        <f aca="true" t="shared" si="11" ref="N112:N142">SUM(J112:M112)</f>
        <v>659</v>
      </c>
      <c r="O112" s="68">
        <v>4</v>
      </c>
      <c r="P112" s="68">
        <v>207</v>
      </c>
      <c r="Q112" s="68">
        <v>164</v>
      </c>
      <c r="R112" s="41"/>
    </row>
    <row r="113" spans="1:18" s="2" customFormat="1" ht="13.5">
      <c r="A113" s="2">
        <v>27</v>
      </c>
      <c r="B113" s="65" t="s">
        <v>141</v>
      </c>
      <c r="C113" s="66" t="s">
        <v>15</v>
      </c>
      <c r="D113" s="67">
        <v>5010</v>
      </c>
      <c r="E113" s="92">
        <f t="shared" si="10"/>
        <v>4047</v>
      </c>
      <c r="F113" s="68">
        <v>5347</v>
      </c>
      <c r="G113" s="122">
        <f t="shared" si="7"/>
        <v>1.3212255992092907</v>
      </c>
      <c r="H113" s="122">
        <f t="shared" si="8"/>
        <v>30.29404497158389</v>
      </c>
      <c r="I113" s="69">
        <v>2821</v>
      </c>
      <c r="J113" s="69">
        <v>779</v>
      </c>
      <c r="K113" s="69">
        <v>395</v>
      </c>
      <c r="L113" s="69">
        <v>52</v>
      </c>
      <c r="M113" s="69">
        <v>0</v>
      </c>
      <c r="N113" s="98">
        <f t="shared" si="11"/>
        <v>1226</v>
      </c>
      <c r="O113" s="68">
        <v>584</v>
      </c>
      <c r="P113" s="68">
        <v>33</v>
      </c>
      <c r="Q113" s="68">
        <v>56</v>
      </c>
      <c r="R113" s="41"/>
    </row>
    <row r="114" spans="1:18" s="2" customFormat="1" ht="13.5">
      <c r="A114" s="2">
        <v>28</v>
      </c>
      <c r="B114" s="65" t="s">
        <v>142</v>
      </c>
      <c r="C114" s="66" t="s">
        <v>257</v>
      </c>
      <c r="D114" s="67">
        <v>4352</v>
      </c>
      <c r="E114" s="92">
        <f t="shared" si="10"/>
        <v>3781</v>
      </c>
      <c r="F114" s="68">
        <v>3225</v>
      </c>
      <c r="G114" s="122">
        <f t="shared" si="7"/>
        <v>0.85294895530283</v>
      </c>
      <c r="H114" s="122">
        <f t="shared" si="8"/>
        <v>22.771753504363925</v>
      </c>
      <c r="I114" s="69">
        <v>2920</v>
      </c>
      <c r="J114" s="69">
        <v>569</v>
      </c>
      <c r="K114" s="69">
        <v>239</v>
      </c>
      <c r="L114" s="69">
        <v>53</v>
      </c>
      <c r="M114" s="69">
        <v>0</v>
      </c>
      <c r="N114" s="98">
        <f t="shared" si="11"/>
        <v>861</v>
      </c>
      <c r="O114" s="68">
        <v>43</v>
      </c>
      <c r="P114" s="68">
        <v>379</v>
      </c>
      <c r="Q114" s="68">
        <v>140</v>
      </c>
      <c r="R114" s="41"/>
    </row>
    <row r="115" spans="1:18" s="2" customFormat="1" ht="13.5">
      <c r="A115" s="2">
        <v>28</v>
      </c>
      <c r="B115" s="65" t="s">
        <v>143</v>
      </c>
      <c r="C115" s="66" t="s">
        <v>258</v>
      </c>
      <c r="D115" s="67">
        <v>4978</v>
      </c>
      <c r="E115" s="92">
        <f t="shared" si="10"/>
        <v>4368</v>
      </c>
      <c r="F115" s="68">
        <v>2981</v>
      </c>
      <c r="G115" s="122">
        <f t="shared" si="7"/>
        <v>0.68246336996337</v>
      </c>
      <c r="H115" s="122">
        <f t="shared" si="8"/>
        <v>20.695970695970693</v>
      </c>
      <c r="I115" s="69">
        <v>3464</v>
      </c>
      <c r="J115" s="69">
        <v>649</v>
      </c>
      <c r="K115" s="69">
        <v>219</v>
      </c>
      <c r="L115" s="69">
        <v>36</v>
      </c>
      <c r="M115" s="69">
        <v>0</v>
      </c>
      <c r="N115" s="98">
        <f t="shared" si="11"/>
        <v>904</v>
      </c>
      <c r="O115" s="68">
        <v>69</v>
      </c>
      <c r="P115" s="68">
        <v>601</v>
      </c>
      <c r="Q115" s="68">
        <v>339</v>
      </c>
      <c r="R115" s="41"/>
    </row>
    <row r="116" spans="1:18" s="2" customFormat="1" ht="13.5">
      <c r="A116" s="2">
        <v>34</v>
      </c>
      <c r="B116" s="65" t="s">
        <v>144</v>
      </c>
      <c r="C116" s="66" t="s">
        <v>259</v>
      </c>
      <c r="D116" s="67">
        <v>1782</v>
      </c>
      <c r="E116" s="92">
        <f t="shared" si="10"/>
        <v>1569</v>
      </c>
      <c r="F116" s="68">
        <v>2059</v>
      </c>
      <c r="G116" s="122">
        <f t="shared" si="7"/>
        <v>1.3123008285532185</v>
      </c>
      <c r="H116" s="122">
        <f t="shared" si="8"/>
        <v>35.94646271510516</v>
      </c>
      <c r="I116" s="69">
        <v>1005</v>
      </c>
      <c r="J116" s="69">
        <v>367</v>
      </c>
      <c r="K116" s="69">
        <v>155</v>
      </c>
      <c r="L116" s="69">
        <v>42</v>
      </c>
      <c r="M116" s="69">
        <v>0</v>
      </c>
      <c r="N116" s="98">
        <f t="shared" si="11"/>
        <v>564</v>
      </c>
      <c r="O116" s="68">
        <v>2</v>
      </c>
      <c r="P116" s="68">
        <v>140</v>
      </c>
      <c r="Q116" s="68">
        <v>0</v>
      </c>
      <c r="R116" s="41"/>
    </row>
    <row r="117" spans="1:18" s="2" customFormat="1" ht="13.5">
      <c r="A117" s="2">
        <v>35</v>
      </c>
      <c r="B117" s="65" t="s">
        <v>145</v>
      </c>
      <c r="C117" s="66" t="s">
        <v>260</v>
      </c>
      <c r="D117" s="67">
        <v>2076</v>
      </c>
      <c r="E117" s="92">
        <f t="shared" si="10"/>
        <v>1174</v>
      </c>
      <c r="F117" s="68">
        <v>1377</v>
      </c>
      <c r="G117" s="122">
        <f t="shared" si="7"/>
        <v>1.1729131175468483</v>
      </c>
      <c r="H117" s="122">
        <f t="shared" si="8"/>
        <v>30.068143100511076</v>
      </c>
      <c r="I117" s="69">
        <v>821</v>
      </c>
      <c r="J117" s="69">
        <v>230</v>
      </c>
      <c r="K117" s="69">
        <v>99</v>
      </c>
      <c r="L117" s="69">
        <v>24</v>
      </c>
      <c r="M117" s="69">
        <v>0</v>
      </c>
      <c r="N117" s="98">
        <f t="shared" si="11"/>
        <v>353</v>
      </c>
      <c r="O117" s="68">
        <v>87</v>
      </c>
      <c r="P117" s="68">
        <v>312</v>
      </c>
      <c r="Q117" s="68">
        <v>114</v>
      </c>
      <c r="R117" s="41"/>
    </row>
    <row r="118" spans="1:18" s="2" customFormat="1" ht="13.5">
      <c r="A118" s="2">
        <v>40</v>
      </c>
      <c r="B118" s="65" t="s">
        <v>146</v>
      </c>
      <c r="C118" s="66" t="s">
        <v>16</v>
      </c>
      <c r="D118" s="67">
        <v>1077</v>
      </c>
      <c r="E118" s="92">
        <f t="shared" si="10"/>
        <v>1003</v>
      </c>
      <c r="F118" s="68">
        <v>1425</v>
      </c>
      <c r="G118" s="122">
        <f t="shared" si="7"/>
        <v>1.4207377866400797</v>
      </c>
      <c r="H118" s="122">
        <f t="shared" si="8"/>
        <v>35.49351944167498</v>
      </c>
      <c r="I118" s="69">
        <v>647</v>
      </c>
      <c r="J118" s="69">
        <v>216</v>
      </c>
      <c r="K118" s="69">
        <v>102</v>
      </c>
      <c r="L118" s="69">
        <v>38</v>
      </c>
      <c r="M118" s="69">
        <v>0</v>
      </c>
      <c r="N118" s="98">
        <f t="shared" si="11"/>
        <v>356</v>
      </c>
      <c r="O118" s="68">
        <v>73</v>
      </c>
      <c r="P118" s="68">
        <v>213</v>
      </c>
      <c r="Q118" s="68">
        <v>115</v>
      </c>
      <c r="R118" s="41"/>
    </row>
    <row r="119" spans="1:18" s="2" customFormat="1" ht="13.5">
      <c r="A119" s="2">
        <v>42</v>
      </c>
      <c r="B119" s="70" t="s">
        <v>147</v>
      </c>
      <c r="C119" s="71" t="s">
        <v>17</v>
      </c>
      <c r="D119" s="72">
        <v>2365</v>
      </c>
      <c r="E119" s="93">
        <f t="shared" si="10"/>
        <v>2010</v>
      </c>
      <c r="F119" s="73">
        <v>3150</v>
      </c>
      <c r="G119" s="122">
        <f t="shared" si="7"/>
        <v>1.5671641791044777</v>
      </c>
      <c r="H119" s="122">
        <f t="shared" si="8"/>
        <v>37.56218905472637</v>
      </c>
      <c r="I119" s="74">
        <v>1255</v>
      </c>
      <c r="J119" s="74">
        <v>443</v>
      </c>
      <c r="K119" s="74">
        <v>252</v>
      </c>
      <c r="L119" s="74">
        <v>60</v>
      </c>
      <c r="M119" s="74">
        <v>0</v>
      </c>
      <c r="N119" s="95">
        <f t="shared" si="11"/>
        <v>755</v>
      </c>
      <c r="O119" s="73">
        <v>74</v>
      </c>
      <c r="P119" s="73">
        <v>223</v>
      </c>
      <c r="Q119" s="73">
        <v>67</v>
      </c>
      <c r="R119" s="47"/>
    </row>
    <row r="120" spans="1:18" s="2" customFormat="1" ht="13.5">
      <c r="A120" s="2">
        <v>13</v>
      </c>
      <c r="B120" s="60" t="s">
        <v>148</v>
      </c>
      <c r="C120" s="61" t="s">
        <v>18</v>
      </c>
      <c r="D120" s="62">
        <v>302</v>
      </c>
      <c r="E120" s="91">
        <f t="shared" si="10"/>
        <v>233</v>
      </c>
      <c r="F120" s="63">
        <v>74</v>
      </c>
      <c r="G120" s="122">
        <f t="shared" si="7"/>
        <v>0.31759656652360513</v>
      </c>
      <c r="H120" s="122">
        <f t="shared" si="8"/>
        <v>13.733905579399142</v>
      </c>
      <c r="I120" s="64">
        <v>201</v>
      </c>
      <c r="J120" s="64">
        <v>29</v>
      </c>
      <c r="K120" s="64">
        <v>2</v>
      </c>
      <c r="L120" s="64">
        <v>1</v>
      </c>
      <c r="M120" s="64">
        <v>0</v>
      </c>
      <c r="N120" s="97">
        <f t="shared" si="11"/>
        <v>32</v>
      </c>
      <c r="O120" s="63">
        <v>1</v>
      </c>
      <c r="P120" s="63">
        <v>44</v>
      </c>
      <c r="Q120" s="63">
        <v>11</v>
      </c>
      <c r="R120" s="51"/>
    </row>
    <row r="121" spans="1:18" s="2" customFormat="1" ht="13.5">
      <c r="A121" s="2">
        <v>13</v>
      </c>
      <c r="B121" s="65" t="s">
        <v>149</v>
      </c>
      <c r="C121" s="66" t="s">
        <v>261</v>
      </c>
      <c r="D121" s="67">
        <v>674</v>
      </c>
      <c r="E121" s="92">
        <f t="shared" si="10"/>
        <v>578</v>
      </c>
      <c r="F121" s="124">
        <v>272</v>
      </c>
      <c r="G121" s="122">
        <f t="shared" si="7"/>
        <v>0.47058823529411764</v>
      </c>
      <c r="H121" s="122">
        <f t="shared" si="8"/>
        <v>14.013840830449828</v>
      </c>
      <c r="I121" s="69">
        <v>497</v>
      </c>
      <c r="J121" s="69">
        <v>52</v>
      </c>
      <c r="K121" s="69">
        <v>23</v>
      </c>
      <c r="L121" s="69">
        <v>6</v>
      </c>
      <c r="M121" s="69">
        <v>0</v>
      </c>
      <c r="N121" s="98">
        <f t="shared" si="11"/>
        <v>81</v>
      </c>
      <c r="O121" s="68">
        <v>3</v>
      </c>
      <c r="P121" s="68">
        <v>81</v>
      </c>
      <c r="Q121" s="68">
        <v>10</v>
      </c>
      <c r="R121" s="41"/>
    </row>
    <row r="122" spans="1:18" s="2" customFormat="1" ht="13.5">
      <c r="A122" s="2">
        <v>13</v>
      </c>
      <c r="B122" s="65" t="s">
        <v>150</v>
      </c>
      <c r="C122" s="66" t="s">
        <v>262</v>
      </c>
      <c r="D122" s="67">
        <v>1376</v>
      </c>
      <c r="E122" s="92">
        <f t="shared" si="10"/>
        <v>931</v>
      </c>
      <c r="F122" s="68">
        <v>667</v>
      </c>
      <c r="G122" s="122">
        <f t="shared" si="7"/>
        <v>0.7164339419978518</v>
      </c>
      <c r="H122" s="122">
        <f t="shared" si="8"/>
        <v>21.052631578947366</v>
      </c>
      <c r="I122" s="69">
        <v>735</v>
      </c>
      <c r="J122" s="69">
        <v>135</v>
      </c>
      <c r="K122" s="69">
        <v>51</v>
      </c>
      <c r="L122" s="69">
        <v>10</v>
      </c>
      <c r="M122" s="69">
        <v>0</v>
      </c>
      <c r="N122" s="98">
        <f t="shared" si="11"/>
        <v>196</v>
      </c>
      <c r="O122" s="68">
        <v>11</v>
      </c>
      <c r="P122" s="68">
        <v>121</v>
      </c>
      <c r="Q122" s="68">
        <v>93</v>
      </c>
      <c r="R122" s="41"/>
    </row>
    <row r="123" spans="1:18" s="2" customFormat="1" ht="13.5">
      <c r="A123" s="2">
        <v>13</v>
      </c>
      <c r="B123" s="65" t="s">
        <v>151</v>
      </c>
      <c r="C123" s="66" t="s">
        <v>263</v>
      </c>
      <c r="D123" s="67">
        <v>1797</v>
      </c>
      <c r="E123" s="92">
        <f t="shared" si="10"/>
        <v>1469</v>
      </c>
      <c r="F123" s="68">
        <v>1202</v>
      </c>
      <c r="G123" s="122">
        <f t="shared" si="7"/>
        <v>0.8182437031994554</v>
      </c>
      <c r="H123" s="122">
        <f t="shared" si="8"/>
        <v>21.919673247106875</v>
      </c>
      <c r="I123" s="69">
        <v>1147</v>
      </c>
      <c r="J123" s="69">
        <v>216</v>
      </c>
      <c r="K123" s="69">
        <v>85</v>
      </c>
      <c r="L123" s="69">
        <v>21</v>
      </c>
      <c r="M123" s="69">
        <v>0</v>
      </c>
      <c r="N123" s="98">
        <f t="shared" si="11"/>
        <v>322</v>
      </c>
      <c r="O123" s="68">
        <v>30</v>
      </c>
      <c r="P123" s="68">
        <v>271</v>
      </c>
      <c r="Q123" s="68">
        <v>143</v>
      </c>
      <c r="R123" s="41"/>
    </row>
    <row r="124" spans="1:18" s="2" customFormat="1" ht="13.5">
      <c r="A124" s="2">
        <v>13</v>
      </c>
      <c r="B124" s="65" t="s">
        <v>152</v>
      </c>
      <c r="C124" s="66" t="s">
        <v>264</v>
      </c>
      <c r="D124" s="67">
        <v>1218</v>
      </c>
      <c r="E124" s="92">
        <f t="shared" si="10"/>
        <v>1018</v>
      </c>
      <c r="F124" s="68">
        <v>550</v>
      </c>
      <c r="G124" s="122">
        <f t="shared" si="7"/>
        <v>0.5402750491159135</v>
      </c>
      <c r="H124" s="122">
        <f t="shared" si="8"/>
        <v>18.271119842829076</v>
      </c>
      <c r="I124" s="69">
        <v>832</v>
      </c>
      <c r="J124" s="69">
        <v>135</v>
      </c>
      <c r="K124" s="69">
        <v>47</v>
      </c>
      <c r="L124" s="69">
        <v>4</v>
      </c>
      <c r="M124" s="69">
        <v>0</v>
      </c>
      <c r="N124" s="98">
        <f t="shared" si="11"/>
        <v>186</v>
      </c>
      <c r="O124" s="68">
        <v>12</v>
      </c>
      <c r="P124" s="68">
        <v>198</v>
      </c>
      <c r="Q124" s="68">
        <v>123</v>
      </c>
      <c r="R124" s="41"/>
    </row>
    <row r="125" spans="1:18" s="2" customFormat="1" ht="13.5">
      <c r="A125" s="2">
        <v>13</v>
      </c>
      <c r="B125" s="65" t="s">
        <v>153</v>
      </c>
      <c r="C125" s="66" t="s">
        <v>265</v>
      </c>
      <c r="D125" s="67">
        <v>1074</v>
      </c>
      <c r="E125" s="92">
        <f t="shared" si="10"/>
        <v>953</v>
      </c>
      <c r="F125" s="68">
        <v>910</v>
      </c>
      <c r="G125" s="122">
        <f t="shared" si="7"/>
        <v>0.9548793284365162</v>
      </c>
      <c r="H125" s="122">
        <f t="shared" si="8"/>
        <v>25.39349422875131</v>
      </c>
      <c r="I125" s="69">
        <v>711</v>
      </c>
      <c r="J125" s="69">
        <v>163</v>
      </c>
      <c r="K125" s="69">
        <v>62</v>
      </c>
      <c r="L125" s="69">
        <v>17</v>
      </c>
      <c r="M125" s="69">
        <v>0</v>
      </c>
      <c r="N125" s="98">
        <f t="shared" si="11"/>
        <v>242</v>
      </c>
      <c r="O125" s="68">
        <v>42</v>
      </c>
      <c r="P125" s="68">
        <v>191</v>
      </c>
      <c r="Q125" s="68">
        <v>89</v>
      </c>
      <c r="R125" s="41"/>
    </row>
    <row r="126" spans="1:18" s="2" customFormat="1" ht="13.5">
      <c r="A126" s="2">
        <v>13</v>
      </c>
      <c r="B126" s="65" t="s">
        <v>154</v>
      </c>
      <c r="C126" s="66" t="s">
        <v>266</v>
      </c>
      <c r="D126" s="67">
        <v>1709</v>
      </c>
      <c r="E126" s="92">
        <f t="shared" si="10"/>
        <v>1579</v>
      </c>
      <c r="F126" s="68">
        <v>1321</v>
      </c>
      <c r="G126" s="122">
        <f t="shared" si="7"/>
        <v>0.8366054464851171</v>
      </c>
      <c r="H126" s="122">
        <f t="shared" si="8"/>
        <v>21.849271690943635</v>
      </c>
      <c r="I126" s="69">
        <v>1234</v>
      </c>
      <c r="J126" s="69">
        <v>239</v>
      </c>
      <c r="K126" s="69">
        <v>98</v>
      </c>
      <c r="L126" s="69">
        <v>8</v>
      </c>
      <c r="M126" s="69">
        <v>0</v>
      </c>
      <c r="N126" s="98">
        <f t="shared" si="11"/>
        <v>345</v>
      </c>
      <c r="O126" s="68">
        <v>12</v>
      </c>
      <c r="P126" s="68">
        <v>87</v>
      </c>
      <c r="Q126" s="68">
        <v>63</v>
      </c>
      <c r="R126" s="41"/>
    </row>
    <row r="127" spans="1:18" s="2" customFormat="1" ht="13.5">
      <c r="A127" s="2">
        <v>13</v>
      </c>
      <c r="B127" s="65" t="s">
        <v>155</v>
      </c>
      <c r="C127" s="66" t="s">
        <v>267</v>
      </c>
      <c r="D127" s="67">
        <v>3371</v>
      </c>
      <c r="E127" s="92">
        <f t="shared" si="10"/>
        <v>2937</v>
      </c>
      <c r="F127" s="68">
        <v>2073</v>
      </c>
      <c r="G127" s="122">
        <f t="shared" si="7"/>
        <v>0.7058222676200204</v>
      </c>
      <c r="H127" s="122">
        <f t="shared" si="8"/>
        <v>19.37351038474634</v>
      </c>
      <c r="I127" s="69">
        <v>2368</v>
      </c>
      <c r="J127" s="69">
        <v>394</v>
      </c>
      <c r="K127" s="69">
        <v>149</v>
      </c>
      <c r="L127" s="69">
        <v>26</v>
      </c>
      <c r="M127" s="69">
        <v>0</v>
      </c>
      <c r="N127" s="98">
        <f t="shared" si="11"/>
        <v>569</v>
      </c>
      <c r="O127" s="68">
        <v>69</v>
      </c>
      <c r="P127" s="68">
        <v>410</v>
      </c>
      <c r="Q127" s="68">
        <v>172</v>
      </c>
      <c r="R127" s="41"/>
    </row>
    <row r="128" spans="1:18" s="2" customFormat="1" ht="13.5">
      <c r="A128" s="2">
        <v>13</v>
      </c>
      <c r="B128" s="65" t="s">
        <v>156</v>
      </c>
      <c r="C128" s="66" t="s">
        <v>268</v>
      </c>
      <c r="D128" s="67">
        <v>2284</v>
      </c>
      <c r="E128" s="92">
        <f t="shared" si="10"/>
        <v>1948</v>
      </c>
      <c r="F128" s="68">
        <v>1269</v>
      </c>
      <c r="G128" s="122">
        <f aca="true" t="shared" si="12" ref="G128:G143">F128/E128</f>
        <v>0.6514373716632443</v>
      </c>
      <c r="H128" s="122">
        <f aca="true" t="shared" si="13" ref="H128:H143">N128/E128*100</f>
        <v>20.123203285420946</v>
      </c>
      <c r="I128" s="69">
        <v>1556</v>
      </c>
      <c r="J128" s="69">
        <v>287</v>
      </c>
      <c r="K128" s="69">
        <v>81</v>
      </c>
      <c r="L128" s="69">
        <v>24</v>
      </c>
      <c r="M128" s="69">
        <v>0</v>
      </c>
      <c r="N128" s="98">
        <f t="shared" si="11"/>
        <v>392</v>
      </c>
      <c r="O128" s="68">
        <v>79</v>
      </c>
      <c r="P128" s="68">
        <v>286</v>
      </c>
      <c r="Q128" s="68">
        <v>174</v>
      </c>
      <c r="R128" s="41"/>
    </row>
    <row r="129" spans="1:18" s="2" customFormat="1" ht="13.5">
      <c r="A129" s="2">
        <v>13</v>
      </c>
      <c r="B129" s="65" t="s">
        <v>157</v>
      </c>
      <c r="C129" s="66" t="s">
        <v>269</v>
      </c>
      <c r="D129" s="67">
        <v>1716</v>
      </c>
      <c r="E129" s="92">
        <f t="shared" si="10"/>
        <v>1364</v>
      </c>
      <c r="F129" s="68">
        <v>812</v>
      </c>
      <c r="G129" s="122">
        <f t="shared" si="12"/>
        <v>0.5953079178885631</v>
      </c>
      <c r="H129" s="122">
        <f t="shared" si="13"/>
        <v>18.10850439882698</v>
      </c>
      <c r="I129" s="69">
        <v>1117</v>
      </c>
      <c r="J129" s="69">
        <v>181</v>
      </c>
      <c r="K129" s="69">
        <v>54</v>
      </c>
      <c r="L129" s="69">
        <v>12</v>
      </c>
      <c r="M129" s="69">
        <v>0</v>
      </c>
      <c r="N129" s="98">
        <f t="shared" si="11"/>
        <v>247</v>
      </c>
      <c r="O129" s="68">
        <v>25</v>
      </c>
      <c r="P129" s="68">
        <v>280</v>
      </c>
      <c r="Q129" s="68">
        <v>226</v>
      </c>
      <c r="R129" s="41"/>
    </row>
    <row r="130" spans="1:18" s="2" customFormat="1" ht="13.5">
      <c r="A130" s="2">
        <v>13</v>
      </c>
      <c r="B130" s="65" t="s">
        <v>158</v>
      </c>
      <c r="C130" s="66" t="s">
        <v>270</v>
      </c>
      <c r="D130" s="67">
        <v>5376</v>
      </c>
      <c r="E130" s="92">
        <f t="shared" si="10"/>
        <v>4606</v>
      </c>
      <c r="F130" s="68">
        <v>1028</v>
      </c>
      <c r="G130" s="122">
        <f t="shared" si="12"/>
        <v>0.22318714719930524</v>
      </c>
      <c r="H130" s="122">
        <f t="shared" si="13"/>
        <v>22.318714719930526</v>
      </c>
      <c r="I130" s="69">
        <v>3578</v>
      </c>
      <c r="J130" s="69">
        <v>670</v>
      </c>
      <c r="K130" s="69">
        <v>275</v>
      </c>
      <c r="L130" s="69">
        <v>83</v>
      </c>
      <c r="M130" s="69">
        <v>0</v>
      </c>
      <c r="N130" s="98">
        <f t="shared" si="11"/>
        <v>1028</v>
      </c>
      <c r="O130" s="68">
        <v>145</v>
      </c>
      <c r="P130" s="68">
        <v>967</v>
      </c>
      <c r="Q130" s="68">
        <v>732</v>
      </c>
      <c r="R130" s="41"/>
    </row>
    <row r="131" spans="1:18" s="2" customFormat="1" ht="13.5">
      <c r="A131" s="2">
        <v>13</v>
      </c>
      <c r="B131" s="65" t="s">
        <v>159</v>
      </c>
      <c r="C131" s="66" t="s">
        <v>19</v>
      </c>
      <c r="D131" s="67">
        <v>5991</v>
      </c>
      <c r="E131" s="92">
        <f t="shared" si="10"/>
        <v>5082</v>
      </c>
      <c r="F131" s="68">
        <v>3481</v>
      </c>
      <c r="G131" s="122">
        <f t="shared" si="12"/>
        <v>0.6849665486029123</v>
      </c>
      <c r="H131" s="122">
        <f t="shared" si="13"/>
        <v>18.457300275482094</v>
      </c>
      <c r="I131" s="69">
        <v>4144</v>
      </c>
      <c r="J131" s="69">
        <v>648</v>
      </c>
      <c r="K131" s="69">
        <v>233</v>
      </c>
      <c r="L131" s="69">
        <v>57</v>
      </c>
      <c r="M131" s="69">
        <v>0</v>
      </c>
      <c r="N131" s="98">
        <f t="shared" si="11"/>
        <v>938</v>
      </c>
      <c r="O131" s="68">
        <v>143</v>
      </c>
      <c r="P131" s="68">
        <v>927</v>
      </c>
      <c r="Q131" s="68">
        <v>113</v>
      </c>
      <c r="R131" s="41"/>
    </row>
    <row r="132" spans="1:18" s="2" customFormat="1" ht="13.5">
      <c r="A132" s="2">
        <v>13</v>
      </c>
      <c r="B132" s="65" t="s">
        <v>160</v>
      </c>
      <c r="C132" s="66" t="s">
        <v>271</v>
      </c>
      <c r="D132" s="67">
        <v>1286</v>
      </c>
      <c r="E132" s="92">
        <f t="shared" si="10"/>
        <v>879</v>
      </c>
      <c r="F132" s="68">
        <v>643</v>
      </c>
      <c r="G132" s="122">
        <f t="shared" si="12"/>
        <v>0.7315130830489193</v>
      </c>
      <c r="H132" s="122">
        <f t="shared" si="13"/>
        <v>20.022753128555177</v>
      </c>
      <c r="I132" s="69">
        <v>703</v>
      </c>
      <c r="J132" s="69">
        <v>121</v>
      </c>
      <c r="K132" s="69">
        <v>40</v>
      </c>
      <c r="L132" s="69">
        <v>15</v>
      </c>
      <c r="M132" s="69">
        <v>0</v>
      </c>
      <c r="N132" s="98">
        <f t="shared" si="11"/>
        <v>176</v>
      </c>
      <c r="O132" s="68">
        <v>61</v>
      </c>
      <c r="P132" s="68">
        <v>207</v>
      </c>
      <c r="Q132" s="68">
        <v>333</v>
      </c>
      <c r="R132" s="41"/>
    </row>
    <row r="133" spans="1:18" s="2" customFormat="1" ht="13.5">
      <c r="A133" s="2">
        <v>13</v>
      </c>
      <c r="B133" s="65" t="s">
        <v>161</v>
      </c>
      <c r="C133" s="66" t="s">
        <v>272</v>
      </c>
      <c r="D133" s="67">
        <v>1864</v>
      </c>
      <c r="E133" s="125">
        <f t="shared" si="10"/>
        <v>1411</v>
      </c>
      <c r="F133" s="68">
        <v>833</v>
      </c>
      <c r="G133" s="122">
        <f t="shared" si="12"/>
        <v>0.5903614457831325</v>
      </c>
      <c r="H133" s="122">
        <f t="shared" si="13"/>
        <v>14.67044649184975</v>
      </c>
      <c r="I133" s="69">
        <v>1204</v>
      </c>
      <c r="J133" s="69">
        <v>155</v>
      </c>
      <c r="K133" s="69">
        <v>43</v>
      </c>
      <c r="L133" s="69">
        <v>8</v>
      </c>
      <c r="M133" s="123">
        <v>1</v>
      </c>
      <c r="N133" s="98">
        <f t="shared" si="11"/>
        <v>207</v>
      </c>
      <c r="O133" s="68">
        <v>12</v>
      </c>
      <c r="P133" s="68">
        <v>257</v>
      </c>
      <c r="Q133" s="68">
        <v>134</v>
      </c>
      <c r="R133" s="41"/>
    </row>
    <row r="134" spans="1:18" s="2" customFormat="1" ht="13.5">
      <c r="A134" s="2">
        <v>13</v>
      </c>
      <c r="B134" s="65" t="s">
        <v>162</v>
      </c>
      <c r="C134" s="66" t="s">
        <v>273</v>
      </c>
      <c r="D134" s="67">
        <v>3439</v>
      </c>
      <c r="E134" s="92">
        <f t="shared" si="10"/>
        <v>3168</v>
      </c>
      <c r="F134" s="68">
        <v>1981</v>
      </c>
      <c r="G134" s="122">
        <f t="shared" si="12"/>
        <v>0.6253156565656566</v>
      </c>
      <c r="H134" s="122">
        <f t="shared" si="13"/>
        <v>17.929292929292927</v>
      </c>
      <c r="I134" s="69">
        <v>2600</v>
      </c>
      <c r="J134" s="69">
        <v>383</v>
      </c>
      <c r="K134" s="69">
        <v>155</v>
      </c>
      <c r="L134" s="69">
        <v>30</v>
      </c>
      <c r="M134" s="69">
        <v>0</v>
      </c>
      <c r="N134" s="98">
        <f t="shared" si="11"/>
        <v>568</v>
      </c>
      <c r="O134" s="68">
        <v>36</v>
      </c>
      <c r="P134" s="68">
        <v>377</v>
      </c>
      <c r="Q134" s="68">
        <v>252</v>
      </c>
      <c r="R134" s="41"/>
    </row>
    <row r="135" spans="1:18" s="2" customFormat="1" ht="13.5">
      <c r="A135" s="2">
        <v>13</v>
      </c>
      <c r="B135" s="65" t="s">
        <v>163</v>
      </c>
      <c r="C135" s="66" t="s">
        <v>274</v>
      </c>
      <c r="D135" s="67">
        <v>1454</v>
      </c>
      <c r="E135" s="92">
        <f t="shared" si="10"/>
        <v>1223</v>
      </c>
      <c r="F135" s="68">
        <v>978</v>
      </c>
      <c r="G135" s="122">
        <f t="shared" si="12"/>
        <v>0.7996729354047425</v>
      </c>
      <c r="H135" s="122">
        <f t="shared" si="13"/>
        <v>21.4227309893704</v>
      </c>
      <c r="I135" s="69">
        <v>961</v>
      </c>
      <c r="J135" s="69">
        <v>173</v>
      </c>
      <c r="K135" s="69">
        <v>75</v>
      </c>
      <c r="L135" s="69">
        <v>14</v>
      </c>
      <c r="M135" s="69">
        <v>0</v>
      </c>
      <c r="N135" s="98">
        <f t="shared" si="11"/>
        <v>262</v>
      </c>
      <c r="O135" s="68">
        <v>10</v>
      </c>
      <c r="P135" s="68">
        <v>81</v>
      </c>
      <c r="Q135" s="68">
        <v>55</v>
      </c>
      <c r="R135" s="41"/>
    </row>
    <row r="136" spans="1:18" s="2" customFormat="1" ht="13.5">
      <c r="A136" s="2">
        <v>13</v>
      </c>
      <c r="B136" s="65" t="s">
        <v>164</v>
      </c>
      <c r="C136" s="66" t="s">
        <v>275</v>
      </c>
      <c r="D136" s="67">
        <v>2165</v>
      </c>
      <c r="E136" s="92">
        <f t="shared" si="10"/>
        <v>1950</v>
      </c>
      <c r="F136" s="68">
        <v>1656</v>
      </c>
      <c r="G136" s="122">
        <f t="shared" si="12"/>
        <v>0.8492307692307692</v>
      </c>
      <c r="H136" s="122">
        <f t="shared" si="13"/>
        <v>20.871794871794872</v>
      </c>
      <c r="I136" s="69">
        <v>1543</v>
      </c>
      <c r="J136" s="69">
        <v>254</v>
      </c>
      <c r="K136" s="69">
        <v>133</v>
      </c>
      <c r="L136" s="69">
        <v>20</v>
      </c>
      <c r="M136" s="69">
        <v>0</v>
      </c>
      <c r="N136" s="98">
        <f t="shared" si="11"/>
        <v>407</v>
      </c>
      <c r="O136" s="68">
        <v>3</v>
      </c>
      <c r="P136" s="68">
        <v>236</v>
      </c>
      <c r="Q136" s="68">
        <v>122</v>
      </c>
      <c r="R136" s="41"/>
    </row>
    <row r="137" spans="1:18" s="2" customFormat="1" ht="13.5">
      <c r="A137" s="2">
        <v>13</v>
      </c>
      <c r="B137" s="65" t="s">
        <v>165</v>
      </c>
      <c r="C137" s="66" t="s">
        <v>276</v>
      </c>
      <c r="D137" s="67">
        <v>1373</v>
      </c>
      <c r="E137" s="92">
        <f t="shared" si="10"/>
        <v>1225</v>
      </c>
      <c r="F137" s="68">
        <v>932</v>
      </c>
      <c r="G137" s="122">
        <f t="shared" si="12"/>
        <v>0.7608163265306123</v>
      </c>
      <c r="H137" s="122">
        <f t="shared" si="13"/>
        <v>19.510204081632654</v>
      </c>
      <c r="I137" s="69">
        <v>986</v>
      </c>
      <c r="J137" s="69">
        <v>157</v>
      </c>
      <c r="K137" s="69">
        <v>65</v>
      </c>
      <c r="L137" s="69">
        <v>17</v>
      </c>
      <c r="M137" s="69">
        <v>0</v>
      </c>
      <c r="N137" s="98">
        <f t="shared" si="11"/>
        <v>239</v>
      </c>
      <c r="O137" s="68">
        <v>6</v>
      </c>
      <c r="P137" s="68">
        <v>175</v>
      </c>
      <c r="Q137" s="68">
        <v>65</v>
      </c>
      <c r="R137" s="41"/>
    </row>
    <row r="138" spans="1:18" s="2" customFormat="1" ht="13.5">
      <c r="A138" s="2">
        <v>13</v>
      </c>
      <c r="B138" s="65" t="s">
        <v>166</v>
      </c>
      <c r="C138" s="66" t="s">
        <v>277</v>
      </c>
      <c r="D138" s="67">
        <v>4223</v>
      </c>
      <c r="E138" s="92">
        <f t="shared" si="10"/>
        <v>3874</v>
      </c>
      <c r="F138" s="68">
        <v>3400</v>
      </c>
      <c r="G138" s="122">
        <f t="shared" si="12"/>
        <v>0.8776458440887971</v>
      </c>
      <c r="H138" s="122">
        <f t="shared" si="13"/>
        <v>23.541559112028914</v>
      </c>
      <c r="I138" s="69">
        <v>2962</v>
      </c>
      <c r="J138" s="69">
        <v>598</v>
      </c>
      <c r="K138" s="69">
        <v>258</v>
      </c>
      <c r="L138" s="69">
        <v>56</v>
      </c>
      <c r="M138" s="69">
        <v>0</v>
      </c>
      <c r="N138" s="98">
        <f t="shared" si="11"/>
        <v>912</v>
      </c>
      <c r="O138" s="68">
        <v>17</v>
      </c>
      <c r="P138" s="68">
        <v>360</v>
      </c>
      <c r="Q138" s="68">
        <v>205</v>
      </c>
      <c r="R138" s="41"/>
    </row>
    <row r="139" spans="1:18" s="2" customFormat="1" ht="13.5">
      <c r="A139" s="2">
        <v>13</v>
      </c>
      <c r="B139" s="65" t="s">
        <v>167</v>
      </c>
      <c r="C139" s="66" t="s">
        <v>278</v>
      </c>
      <c r="D139" s="67">
        <v>6039</v>
      </c>
      <c r="E139" s="92">
        <f t="shared" si="10"/>
        <v>5610</v>
      </c>
      <c r="F139" s="68">
        <v>4104</v>
      </c>
      <c r="G139" s="122">
        <f t="shared" si="12"/>
        <v>0.7315508021390374</v>
      </c>
      <c r="H139" s="122">
        <f t="shared" si="13"/>
        <v>19.893048128342247</v>
      </c>
      <c r="I139" s="69">
        <v>4494</v>
      </c>
      <c r="J139" s="69">
        <v>739</v>
      </c>
      <c r="K139" s="69">
        <v>319</v>
      </c>
      <c r="L139" s="69">
        <v>58</v>
      </c>
      <c r="M139" s="69">
        <v>0</v>
      </c>
      <c r="N139" s="98">
        <f t="shared" si="11"/>
        <v>1116</v>
      </c>
      <c r="O139" s="68">
        <v>85</v>
      </c>
      <c r="P139" s="68">
        <v>535</v>
      </c>
      <c r="Q139" s="68">
        <v>417</v>
      </c>
      <c r="R139" s="41"/>
    </row>
    <row r="140" spans="1:18" s="2" customFormat="1" ht="13.5">
      <c r="A140" s="2">
        <v>13</v>
      </c>
      <c r="B140" s="65" t="s">
        <v>168</v>
      </c>
      <c r="C140" s="66" t="s">
        <v>279</v>
      </c>
      <c r="D140" s="67">
        <v>5785</v>
      </c>
      <c r="E140" s="92">
        <f t="shared" si="10"/>
        <v>5258</v>
      </c>
      <c r="F140" s="68">
        <v>6064</v>
      </c>
      <c r="G140" s="122">
        <f t="shared" si="12"/>
        <v>1.1532902244199315</v>
      </c>
      <c r="H140" s="122">
        <f t="shared" si="13"/>
        <v>28.12856599467478</v>
      </c>
      <c r="I140" s="69">
        <v>3779</v>
      </c>
      <c r="J140" s="69">
        <v>904</v>
      </c>
      <c r="K140" s="69">
        <v>477</v>
      </c>
      <c r="L140" s="69">
        <v>98</v>
      </c>
      <c r="M140" s="69">
        <v>0</v>
      </c>
      <c r="N140" s="98">
        <f t="shared" si="11"/>
        <v>1479</v>
      </c>
      <c r="O140" s="68">
        <v>41</v>
      </c>
      <c r="P140" s="68">
        <v>473</v>
      </c>
      <c r="Q140" s="68">
        <v>575</v>
      </c>
      <c r="R140" s="41"/>
    </row>
    <row r="141" spans="1:18" s="2" customFormat="1" ht="13.5">
      <c r="A141" s="2">
        <v>13</v>
      </c>
      <c r="B141" s="65" t="s">
        <v>169</v>
      </c>
      <c r="C141" s="66" t="s">
        <v>280</v>
      </c>
      <c r="D141" s="67">
        <v>3841</v>
      </c>
      <c r="E141" s="92">
        <f t="shared" si="10"/>
        <v>3451</v>
      </c>
      <c r="F141" s="68">
        <v>2617</v>
      </c>
      <c r="G141" s="122">
        <f t="shared" si="12"/>
        <v>0.7583309185743263</v>
      </c>
      <c r="H141" s="122">
        <f t="shared" si="13"/>
        <v>24.80440452042886</v>
      </c>
      <c r="I141" s="69">
        <v>2595</v>
      </c>
      <c r="J141" s="69">
        <v>549</v>
      </c>
      <c r="K141" s="69">
        <v>249</v>
      </c>
      <c r="L141" s="69">
        <v>58</v>
      </c>
      <c r="M141" s="69">
        <v>0</v>
      </c>
      <c r="N141" s="98">
        <f t="shared" si="11"/>
        <v>856</v>
      </c>
      <c r="O141" s="68">
        <v>28</v>
      </c>
      <c r="P141" s="68">
        <v>385</v>
      </c>
      <c r="Q141" s="68">
        <v>167</v>
      </c>
      <c r="R141" s="41"/>
    </row>
    <row r="142" spans="1:18" s="2" customFormat="1" ht="13.5">
      <c r="A142" s="2">
        <v>13</v>
      </c>
      <c r="B142" s="70" t="s">
        <v>170</v>
      </c>
      <c r="C142" s="71" t="s">
        <v>20</v>
      </c>
      <c r="D142" s="72">
        <v>7039</v>
      </c>
      <c r="E142" s="93">
        <f t="shared" si="10"/>
        <v>5712</v>
      </c>
      <c r="F142" s="73">
        <v>4622</v>
      </c>
      <c r="G142" s="122">
        <f t="shared" si="12"/>
        <v>0.8091736694677871</v>
      </c>
      <c r="H142" s="122">
        <f t="shared" si="13"/>
        <v>22.268907563025213</v>
      </c>
      <c r="I142" s="74">
        <v>4440</v>
      </c>
      <c r="J142" s="74">
        <v>830</v>
      </c>
      <c r="K142" s="74">
        <v>350</v>
      </c>
      <c r="L142" s="74">
        <v>92</v>
      </c>
      <c r="M142" s="74">
        <v>0</v>
      </c>
      <c r="N142" s="95">
        <f t="shared" si="11"/>
        <v>1272</v>
      </c>
      <c r="O142" s="73">
        <v>101</v>
      </c>
      <c r="P142" s="73">
        <v>980</v>
      </c>
      <c r="Q142" s="73">
        <v>433</v>
      </c>
      <c r="R142" s="47"/>
    </row>
    <row r="143" spans="2:18" s="2" customFormat="1" ht="13.5">
      <c r="B143" s="78"/>
      <c r="C143" s="79" t="s">
        <v>21</v>
      </c>
      <c r="D143" s="95">
        <f>SUM(D63:D142)</f>
        <v>444307</v>
      </c>
      <c r="E143" s="93">
        <f>I143+N143</f>
        <v>379968</v>
      </c>
      <c r="F143" s="93">
        <f aca="true" t="shared" si="14" ref="F143:M143">SUM(F63:F142)</f>
        <v>402703</v>
      </c>
      <c r="G143" s="122">
        <f t="shared" si="12"/>
        <v>1.0598339860198753</v>
      </c>
      <c r="H143" s="122">
        <f t="shared" si="13"/>
        <v>26.814626494862726</v>
      </c>
      <c r="I143" s="96">
        <f t="shared" si="14"/>
        <v>278081</v>
      </c>
      <c r="J143" s="96">
        <f t="shared" si="14"/>
        <v>64597</v>
      </c>
      <c r="K143" s="96">
        <f t="shared" si="14"/>
        <v>29956</v>
      </c>
      <c r="L143" s="96">
        <f t="shared" si="14"/>
        <v>7262</v>
      </c>
      <c r="M143" s="96">
        <f t="shared" si="14"/>
        <v>72</v>
      </c>
      <c r="N143" s="95">
        <f>SUM(J143:M143)</f>
        <v>101887</v>
      </c>
      <c r="O143" s="93">
        <f>SUM(O63:O142)</f>
        <v>11277</v>
      </c>
      <c r="P143" s="93">
        <f>SUM(P63:P142)</f>
        <v>58899</v>
      </c>
      <c r="Q143" s="93">
        <f>SUM(Q63:Q142)</f>
        <v>20424</v>
      </c>
      <c r="R143" s="80">
        <f>SUM(R63:R142)</f>
        <v>0</v>
      </c>
    </row>
    <row r="144" spans="4:18" s="2" customFormat="1" ht="13.5">
      <c r="D144" s="10"/>
      <c r="E144" s="10"/>
      <c r="F144" s="10"/>
      <c r="G144" s="119"/>
      <c r="H144" s="119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 s="2" customFormat="1" ht="13.5">
      <c r="B145" s="2" t="s">
        <v>282</v>
      </c>
      <c r="D145" s="10"/>
      <c r="E145" s="10"/>
      <c r="F145" s="10"/>
      <c r="G145" s="119"/>
      <c r="H145" s="119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 s="2" customFormat="1" ht="13.5">
      <c r="B146" s="81" t="s">
        <v>283</v>
      </c>
      <c r="D146" s="10"/>
      <c r="E146" s="10"/>
      <c r="F146" s="10"/>
      <c r="G146" s="119"/>
      <c r="H146" s="119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 s="2" customFormat="1" ht="13.5">
      <c r="B147" s="81" t="s">
        <v>284</v>
      </c>
      <c r="D147" s="10"/>
      <c r="E147" s="10"/>
      <c r="F147" s="10"/>
      <c r="G147" s="119"/>
      <c r="H147" s="119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 s="2" customFormat="1" ht="13.5">
      <c r="B148" s="81" t="s">
        <v>285</v>
      </c>
      <c r="D148" s="10"/>
      <c r="E148" s="10"/>
      <c r="F148" s="10"/>
      <c r="G148" s="119"/>
      <c r="H148" s="119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4:18" s="2" customFormat="1" ht="13.5">
      <c r="D149" s="10"/>
      <c r="E149" s="10"/>
      <c r="F149" s="10"/>
      <c r="G149" s="119"/>
      <c r="H149" s="119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4:18" s="2" customFormat="1" ht="13.5">
      <c r="D150" s="10"/>
      <c r="E150" s="10"/>
      <c r="F150" s="10"/>
      <c r="G150" s="119"/>
      <c r="H150" s="119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4:18" ht="13.5">
      <c r="D151" s="4"/>
      <c r="E151" s="4"/>
      <c r="F151" s="4"/>
      <c r="G151" s="120"/>
      <c r="H151" s="120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4:18" ht="13.5">
      <c r="D152" s="4"/>
      <c r="E152" s="4"/>
      <c r="F152" s="4"/>
      <c r="G152" s="120"/>
      <c r="H152" s="120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4:18" ht="13.5">
      <c r="D153" s="4"/>
      <c r="E153" s="4"/>
      <c r="F153" s="4"/>
      <c r="G153" s="120"/>
      <c r="H153" s="120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4:18" ht="13.5">
      <c r="D154" s="4"/>
      <c r="E154" s="4"/>
      <c r="F154" s="4"/>
      <c r="G154" s="120"/>
      <c r="H154" s="120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4:18" ht="13.5">
      <c r="D155" s="4"/>
      <c r="E155" s="4"/>
      <c r="F155" s="4"/>
      <c r="G155" s="120"/>
      <c r="H155" s="120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7.25">
      <c r="A156" s="139"/>
      <c r="B156" s="140" t="s">
        <v>336</v>
      </c>
      <c r="C156" s="141"/>
      <c r="D156" s="141"/>
      <c r="E156" s="141"/>
      <c r="F156" s="142"/>
      <c r="G156" s="142"/>
      <c r="H156" s="142"/>
      <c r="I156" s="142"/>
      <c r="J156" s="142"/>
      <c r="K156" s="142"/>
      <c r="L156" s="143"/>
      <c r="M156" s="143"/>
      <c r="N156" s="143"/>
      <c r="O156" s="143"/>
      <c r="P156" s="142"/>
      <c r="Q156" s="142"/>
      <c r="R156" s="142"/>
    </row>
    <row r="157" spans="1:18" ht="14.25">
      <c r="A157" s="139"/>
      <c r="B157" s="144"/>
      <c r="C157" s="141"/>
      <c r="D157" s="141"/>
      <c r="E157" s="141"/>
      <c r="F157" s="142"/>
      <c r="G157" s="142"/>
      <c r="H157" s="142"/>
      <c r="I157" s="142"/>
      <c r="J157" s="142"/>
      <c r="K157" s="142"/>
      <c r="L157" s="143"/>
      <c r="M157" s="143"/>
      <c r="N157" s="143"/>
      <c r="O157" s="143"/>
      <c r="P157" s="142"/>
      <c r="Q157" s="142"/>
      <c r="R157" s="142"/>
    </row>
    <row r="158" spans="1:18" ht="27">
      <c r="A158" s="139"/>
      <c r="B158" s="197"/>
      <c r="C158" s="198"/>
      <c r="D158" s="259" t="s">
        <v>312</v>
      </c>
      <c r="E158" s="259" t="s">
        <v>313</v>
      </c>
      <c r="F158" s="257" t="s">
        <v>337</v>
      </c>
      <c r="G158" s="261" t="s">
        <v>338</v>
      </c>
      <c r="H158" s="257" t="s">
        <v>339</v>
      </c>
      <c r="I158" s="199" t="s">
        <v>340</v>
      </c>
      <c r="J158" s="263" t="s">
        <v>341</v>
      </c>
      <c r="K158" s="264"/>
      <c r="L158" s="264"/>
      <c r="M158" s="264"/>
      <c r="N158" s="265"/>
      <c r="O158" s="257" t="s">
        <v>342</v>
      </c>
      <c r="P158" s="259" t="s">
        <v>0</v>
      </c>
      <c r="Q158" s="257" t="s">
        <v>343</v>
      </c>
      <c r="R158" s="257" t="s">
        <v>322</v>
      </c>
    </row>
    <row r="159" spans="1:18" ht="13.5">
      <c r="A159" s="139"/>
      <c r="B159" s="200"/>
      <c r="C159" s="201"/>
      <c r="D159" s="260"/>
      <c r="E159" s="260"/>
      <c r="F159" s="260"/>
      <c r="G159" s="262"/>
      <c r="H159" s="258"/>
      <c r="I159" s="202" t="s">
        <v>344</v>
      </c>
      <c r="J159" s="203" t="s">
        <v>1</v>
      </c>
      <c r="K159" s="204" t="s">
        <v>2</v>
      </c>
      <c r="L159" s="204" t="s">
        <v>3</v>
      </c>
      <c r="M159" s="205" t="s">
        <v>327</v>
      </c>
      <c r="N159" s="206" t="s">
        <v>4</v>
      </c>
      <c r="O159" s="258"/>
      <c r="P159" s="260"/>
      <c r="Q159" s="258"/>
      <c r="R159" s="258"/>
    </row>
    <row r="160" spans="1:18" ht="13.5">
      <c r="A160" s="139"/>
      <c r="B160" s="207"/>
      <c r="C160" s="208"/>
      <c r="D160" s="209" t="s">
        <v>330</v>
      </c>
      <c r="E160" s="209" t="s">
        <v>330</v>
      </c>
      <c r="F160" s="209" t="s">
        <v>308</v>
      </c>
      <c r="G160" s="210" t="s">
        <v>308</v>
      </c>
      <c r="H160" s="211" t="s">
        <v>309</v>
      </c>
      <c r="I160" s="212"/>
      <c r="J160" s="213" t="s">
        <v>330</v>
      </c>
      <c r="K160" s="214" t="s">
        <v>330</v>
      </c>
      <c r="L160" s="214" t="s">
        <v>330</v>
      </c>
      <c r="M160" s="215" t="s">
        <v>330</v>
      </c>
      <c r="N160" s="216" t="s">
        <v>330</v>
      </c>
      <c r="O160" s="216" t="s">
        <v>330</v>
      </c>
      <c r="P160" s="216" t="s">
        <v>330</v>
      </c>
      <c r="Q160" s="216" t="s">
        <v>330</v>
      </c>
      <c r="R160" s="216"/>
    </row>
    <row r="161" spans="1:18" ht="13.5">
      <c r="A161" s="139">
        <v>1</v>
      </c>
      <c r="B161" s="170" t="s">
        <v>332</v>
      </c>
      <c r="C161" s="171" t="s">
        <v>171</v>
      </c>
      <c r="D161" s="188">
        <f>SUMIF($A$8:$A$142,$A161,D$8:D$142)</f>
        <v>46595</v>
      </c>
      <c r="E161" s="188">
        <f>SUMIF($A$8:$A$142,$A161,E$8:E$142)</f>
        <v>40652</v>
      </c>
      <c r="F161" s="188">
        <f>SUMIF($A$8:$A$142,$A161,F$8:F$142)</f>
        <v>62444</v>
      </c>
      <c r="G161" s="217">
        <f>ROUND(F161/E161,2)</f>
        <v>1.54</v>
      </c>
      <c r="H161" s="217">
        <f>ROUND(N161/E161*100,2)</f>
        <v>33.21</v>
      </c>
      <c r="I161" s="188">
        <f>SUMIF($A$8:$A$142,$A161,I$8:I$142)</f>
        <v>27151</v>
      </c>
      <c r="J161" s="188">
        <f>SUMIF($A$8:$A$142,$A161,J$8:J$142)</f>
        <v>7409</v>
      </c>
      <c r="K161" s="188">
        <f>SUMIF($A$8:$A$142,$A161,K$8:K$142)</f>
        <v>4737</v>
      </c>
      <c r="L161" s="188">
        <f>SUMIF($A$8:$A$142,$A161,L$8:L$142)</f>
        <v>1286</v>
      </c>
      <c r="M161" s="188">
        <f>SUMIF($A$8:$A$142,$A161,M$8:M$142)</f>
        <v>69</v>
      </c>
      <c r="N161" s="173">
        <f>SUM(J161:M161)</f>
        <v>13501</v>
      </c>
      <c r="O161" s="188">
        <f>SUMIF($A$8:$A$142,$A161,O$8:O$142)</f>
        <v>731</v>
      </c>
      <c r="P161" s="188">
        <f>SUMIF($A$8:$A$142,$A161,P$8:P$142)</f>
        <v>5491</v>
      </c>
      <c r="Q161" s="188">
        <f>SUMIF($A$8:$A$142,$A161,Q$8:Q$142)</f>
        <v>1208</v>
      </c>
      <c r="R161" s="188"/>
    </row>
    <row r="162" spans="1:18" ht="13.5">
      <c r="A162" s="139">
        <v>2</v>
      </c>
      <c r="B162" s="176" t="s">
        <v>333</v>
      </c>
      <c r="C162" s="177" t="s">
        <v>172</v>
      </c>
      <c r="D162" s="178">
        <f aca="true" t="shared" si="15" ref="D162:F207">SUMIF($A$8:$A$142,$A162,D$8:D$142)</f>
        <v>12792</v>
      </c>
      <c r="E162" s="179">
        <f t="shared" si="15"/>
        <v>11843</v>
      </c>
      <c r="F162" s="178">
        <f t="shared" si="15"/>
        <v>27840</v>
      </c>
      <c r="G162" s="222">
        <f aca="true" t="shared" si="16" ref="G162:G207">ROUND(F162/E162,2)</f>
        <v>2.35</v>
      </c>
      <c r="H162" s="222">
        <f aca="true" t="shared" si="17" ref="H162:H207">ROUND(N162/E162*100,2)</f>
        <v>48.85</v>
      </c>
      <c r="I162" s="223">
        <f aca="true" t="shared" si="18" ref="I162:M207">SUMIF($A$8:$A$142,$A162,I$8:I$142)</f>
        <v>6058</v>
      </c>
      <c r="J162" s="224">
        <f t="shared" si="18"/>
        <v>3095</v>
      </c>
      <c r="K162" s="225">
        <f t="shared" si="18"/>
        <v>2102</v>
      </c>
      <c r="L162" s="225">
        <f t="shared" si="18"/>
        <v>517</v>
      </c>
      <c r="M162" s="226">
        <f t="shared" si="18"/>
        <v>71</v>
      </c>
      <c r="N162" s="179">
        <f aca="true" t="shared" si="19" ref="N162:N207">SUM(J162:M162)</f>
        <v>5785</v>
      </c>
      <c r="O162" s="178">
        <f aca="true" t="shared" si="20" ref="O162:Q207">SUMIF($A$8:$A$142,$A162,O$8:O$142)</f>
        <v>91</v>
      </c>
      <c r="P162" s="178">
        <f t="shared" si="20"/>
        <v>1190</v>
      </c>
      <c r="Q162" s="178">
        <f t="shared" si="20"/>
        <v>767</v>
      </c>
      <c r="R162" s="178"/>
    </row>
    <row r="163" spans="1:18" ht="13.5">
      <c r="A163" s="139">
        <v>3</v>
      </c>
      <c r="B163" s="176" t="s">
        <v>334</v>
      </c>
      <c r="C163" s="177" t="s">
        <v>173</v>
      </c>
      <c r="D163" s="178">
        <f t="shared" si="15"/>
        <v>12427</v>
      </c>
      <c r="E163" s="179">
        <f t="shared" si="15"/>
        <v>11672</v>
      </c>
      <c r="F163" s="178">
        <f t="shared" si="15"/>
        <v>24051</v>
      </c>
      <c r="G163" s="222">
        <f t="shared" si="16"/>
        <v>2.06</v>
      </c>
      <c r="H163" s="222">
        <f t="shared" si="17"/>
        <v>42.21</v>
      </c>
      <c r="I163" s="223">
        <f t="shared" si="18"/>
        <v>6745</v>
      </c>
      <c r="J163" s="224">
        <f t="shared" si="18"/>
        <v>2600</v>
      </c>
      <c r="K163" s="225">
        <f t="shared" si="18"/>
        <v>1797</v>
      </c>
      <c r="L163" s="225">
        <f t="shared" si="18"/>
        <v>473</v>
      </c>
      <c r="M163" s="226">
        <f t="shared" si="18"/>
        <v>57</v>
      </c>
      <c r="N163" s="179">
        <f t="shared" si="19"/>
        <v>4927</v>
      </c>
      <c r="O163" s="178">
        <f t="shared" si="20"/>
        <v>113</v>
      </c>
      <c r="P163" s="178">
        <f t="shared" si="20"/>
        <v>1176</v>
      </c>
      <c r="Q163" s="178">
        <f t="shared" si="20"/>
        <v>189</v>
      </c>
      <c r="R163" s="178"/>
    </row>
    <row r="164" spans="1:18" ht="13.5">
      <c r="A164" s="139">
        <v>4</v>
      </c>
      <c r="B164" s="176" t="s">
        <v>51</v>
      </c>
      <c r="C164" s="177" t="s">
        <v>174</v>
      </c>
      <c r="D164" s="227">
        <f t="shared" si="15"/>
        <v>22121</v>
      </c>
      <c r="E164" s="179">
        <f t="shared" si="15"/>
        <v>19796</v>
      </c>
      <c r="F164" s="227">
        <f t="shared" si="15"/>
        <v>45118</v>
      </c>
      <c r="G164" s="222">
        <f t="shared" si="16"/>
        <v>2.28</v>
      </c>
      <c r="H164" s="222">
        <f t="shared" si="17"/>
        <v>45.27</v>
      </c>
      <c r="I164" s="223">
        <f t="shared" si="18"/>
        <v>10835</v>
      </c>
      <c r="J164" s="228">
        <f t="shared" si="18"/>
        <v>4630</v>
      </c>
      <c r="K164" s="229">
        <f t="shared" si="18"/>
        <v>3391</v>
      </c>
      <c r="L164" s="229">
        <f t="shared" si="18"/>
        <v>897</v>
      </c>
      <c r="M164" s="230">
        <f t="shared" si="18"/>
        <v>43</v>
      </c>
      <c r="N164" s="179">
        <f t="shared" si="19"/>
        <v>8961</v>
      </c>
      <c r="O164" s="227">
        <f t="shared" si="20"/>
        <v>173</v>
      </c>
      <c r="P164" s="227">
        <f t="shared" si="20"/>
        <v>2766</v>
      </c>
      <c r="Q164" s="227">
        <f t="shared" si="20"/>
        <v>1339</v>
      </c>
      <c r="R164" s="227"/>
    </row>
    <row r="165" spans="1:18" ht="13.5">
      <c r="A165" s="139">
        <v>5</v>
      </c>
      <c r="B165" s="182" t="s">
        <v>52</v>
      </c>
      <c r="C165" s="183" t="s">
        <v>175</v>
      </c>
      <c r="D165" s="184">
        <f t="shared" si="15"/>
        <v>9228</v>
      </c>
      <c r="E165" s="185">
        <f t="shared" si="15"/>
        <v>8674</v>
      </c>
      <c r="F165" s="184">
        <f t="shared" si="15"/>
        <v>21660</v>
      </c>
      <c r="G165" s="231">
        <f t="shared" si="16"/>
        <v>2.5</v>
      </c>
      <c r="H165" s="231">
        <f t="shared" si="17"/>
        <v>48.36</v>
      </c>
      <c r="I165" s="232">
        <f t="shared" si="18"/>
        <v>4479</v>
      </c>
      <c r="J165" s="233">
        <f t="shared" si="18"/>
        <v>2253</v>
      </c>
      <c r="K165" s="234">
        <f t="shared" si="18"/>
        <v>1515</v>
      </c>
      <c r="L165" s="234">
        <f t="shared" si="18"/>
        <v>416</v>
      </c>
      <c r="M165" s="235">
        <f t="shared" si="18"/>
        <v>11</v>
      </c>
      <c r="N165" s="185">
        <f t="shared" si="19"/>
        <v>4195</v>
      </c>
      <c r="O165" s="184">
        <f t="shared" si="20"/>
        <v>55</v>
      </c>
      <c r="P165" s="184">
        <f t="shared" si="20"/>
        <v>943</v>
      </c>
      <c r="Q165" s="184">
        <f t="shared" si="20"/>
        <v>118</v>
      </c>
      <c r="R165" s="184"/>
    </row>
    <row r="166" spans="1:18" ht="13.5">
      <c r="A166" s="139">
        <v>6</v>
      </c>
      <c r="B166" s="170" t="s">
        <v>53</v>
      </c>
      <c r="C166" s="171" t="s">
        <v>176</v>
      </c>
      <c r="D166" s="188">
        <f t="shared" si="15"/>
        <v>10861</v>
      </c>
      <c r="E166" s="173">
        <f t="shared" si="15"/>
        <v>10518</v>
      </c>
      <c r="F166" s="188">
        <f t="shared" si="15"/>
        <v>23177</v>
      </c>
      <c r="G166" s="217">
        <f t="shared" si="16"/>
        <v>2.2</v>
      </c>
      <c r="H166" s="217">
        <f t="shared" si="17"/>
        <v>45.06</v>
      </c>
      <c r="I166" s="218">
        <f t="shared" si="18"/>
        <v>5779</v>
      </c>
      <c r="J166" s="219">
        <f t="shared" si="18"/>
        <v>2520</v>
      </c>
      <c r="K166" s="220">
        <f t="shared" si="18"/>
        <v>1792</v>
      </c>
      <c r="L166" s="220">
        <f t="shared" si="18"/>
        <v>424</v>
      </c>
      <c r="M166" s="221">
        <f t="shared" si="18"/>
        <v>3</v>
      </c>
      <c r="N166" s="173">
        <f t="shared" si="19"/>
        <v>4739</v>
      </c>
      <c r="O166" s="188">
        <f t="shared" si="20"/>
        <v>88</v>
      </c>
      <c r="P166" s="188">
        <f t="shared" si="20"/>
        <v>921</v>
      </c>
      <c r="Q166" s="188">
        <f t="shared" si="20"/>
        <v>222</v>
      </c>
      <c r="R166" s="188"/>
    </row>
    <row r="167" spans="1:18" ht="13.5">
      <c r="A167" s="139">
        <v>7</v>
      </c>
      <c r="B167" s="176" t="s">
        <v>54</v>
      </c>
      <c r="C167" s="177" t="s">
        <v>177</v>
      </c>
      <c r="D167" s="178">
        <f t="shared" si="15"/>
        <v>20253</v>
      </c>
      <c r="E167" s="179">
        <f t="shared" si="15"/>
        <v>18729</v>
      </c>
      <c r="F167" s="178">
        <f t="shared" si="15"/>
        <v>40384</v>
      </c>
      <c r="G167" s="222">
        <f t="shared" si="16"/>
        <v>2.16</v>
      </c>
      <c r="H167" s="222">
        <f t="shared" si="17"/>
        <v>44.78</v>
      </c>
      <c r="I167" s="223">
        <f t="shared" si="18"/>
        <v>10342</v>
      </c>
      <c r="J167" s="224">
        <f t="shared" si="18"/>
        <v>4539</v>
      </c>
      <c r="K167" s="225">
        <f t="shared" si="18"/>
        <v>3085</v>
      </c>
      <c r="L167" s="225">
        <f t="shared" si="18"/>
        <v>744</v>
      </c>
      <c r="M167" s="226">
        <f t="shared" si="18"/>
        <v>19</v>
      </c>
      <c r="N167" s="179">
        <f t="shared" si="19"/>
        <v>8387</v>
      </c>
      <c r="O167" s="178">
        <f t="shared" si="20"/>
        <v>332</v>
      </c>
      <c r="P167" s="178">
        <f t="shared" si="20"/>
        <v>2380</v>
      </c>
      <c r="Q167" s="178">
        <f t="shared" si="20"/>
        <v>570</v>
      </c>
      <c r="R167" s="178"/>
    </row>
    <row r="168" spans="1:18" ht="13.5">
      <c r="A168" s="139">
        <v>8</v>
      </c>
      <c r="B168" s="176" t="s">
        <v>55</v>
      </c>
      <c r="C168" s="177" t="s">
        <v>178</v>
      </c>
      <c r="D168" s="178">
        <f t="shared" si="15"/>
        <v>28392</v>
      </c>
      <c r="E168" s="179">
        <f t="shared" si="15"/>
        <v>25183</v>
      </c>
      <c r="F168" s="178">
        <f t="shared" si="15"/>
        <v>42891</v>
      </c>
      <c r="G168" s="222">
        <f t="shared" si="16"/>
        <v>1.7</v>
      </c>
      <c r="H168" s="222">
        <f t="shared" si="17"/>
        <v>36.92</v>
      </c>
      <c r="I168" s="223">
        <f t="shared" si="18"/>
        <v>15885</v>
      </c>
      <c r="J168" s="224">
        <f t="shared" si="18"/>
        <v>5367</v>
      </c>
      <c r="K168" s="225">
        <f t="shared" si="18"/>
        <v>3236</v>
      </c>
      <c r="L168" s="225">
        <f t="shared" si="18"/>
        <v>666</v>
      </c>
      <c r="M168" s="226">
        <f t="shared" si="18"/>
        <v>29</v>
      </c>
      <c r="N168" s="179">
        <f t="shared" si="19"/>
        <v>9298</v>
      </c>
      <c r="O168" s="178">
        <f t="shared" si="20"/>
        <v>239</v>
      </c>
      <c r="P168" s="178">
        <f t="shared" si="20"/>
        <v>3050</v>
      </c>
      <c r="Q168" s="178">
        <f t="shared" si="20"/>
        <v>283</v>
      </c>
      <c r="R168" s="178"/>
    </row>
    <row r="169" spans="1:18" ht="13.5">
      <c r="A169" s="139">
        <v>9</v>
      </c>
      <c r="B169" s="176" t="s">
        <v>56</v>
      </c>
      <c r="C169" s="177" t="s">
        <v>179</v>
      </c>
      <c r="D169" s="227">
        <f t="shared" si="15"/>
        <v>19426</v>
      </c>
      <c r="E169" s="179">
        <f t="shared" si="15"/>
        <v>17675</v>
      </c>
      <c r="F169" s="227">
        <f t="shared" si="15"/>
        <v>27649</v>
      </c>
      <c r="G169" s="222">
        <f t="shared" si="16"/>
        <v>1.56</v>
      </c>
      <c r="H169" s="222">
        <f t="shared" si="17"/>
        <v>34.05</v>
      </c>
      <c r="I169" s="223">
        <f t="shared" si="18"/>
        <v>11656</v>
      </c>
      <c r="J169" s="228">
        <f t="shared" si="18"/>
        <v>3373</v>
      </c>
      <c r="K169" s="229">
        <f t="shared" si="18"/>
        <v>1852</v>
      </c>
      <c r="L169" s="229">
        <f t="shared" si="18"/>
        <v>518</v>
      </c>
      <c r="M169" s="230">
        <f t="shared" si="18"/>
        <v>276</v>
      </c>
      <c r="N169" s="179">
        <f t="shared" si="19"/>
        <v>6019</v>
      </c>
      <c r="O169" s="227">
        <f t="shared" si="20"/>
        <v>363</v>
      </c>
      <c r="P169" s="227">
        <f t="shared" si="20"/>
        <v>2119</v>
      </c>
      <c r="Q169" s="227">
        <f t="shared" si="20"/>
        <v>558</v>
      </c>
      <c r="R169" s="227"/>
    </row>
    <row r="170" spans="1:18" ht="13.5">
      <c r="A170" s="139">
        <v>10</v>
      </c>
      <c r="B170" s="182" t="s">
        <v>57</v>
      </c>
      <c r="C170" s="183" t="s">
        <v>180</v>
      </c>
      <c r="D170" s="184">
        <f t="shared" si="15"/>
        <v>19806</v>
      </c>
      <c r="E170" s="185">
        <f t="shared" si="15"/>
        <v>17807</v>
      </c>
      <c r="F170" s="184">
        <f t="shared" si="15"/>
        <v>25715</v>
      </c>
      <c r="G170" s="231">
        <f t="shared" si="16"/>
        <v>1.44</v>
      </c>
      <c r="H170" s="231">
        <f t="shared" si="17"/>
        <v>33.36</v>
      </c>
      <c r="I170" s="232">
        <f t="shared" si="18"/>
        <v>11866</v>
      </c>
      <c r="J170" s="233">
        <f t="shared" si="18"/>
        <v>3546</v>
      </c>
      <c r="K170" s="234">
        <f t="shared" si="18"/>
        <v>1968</v>
      </c>
      <c r="L170" s="234">
        <f t="shared" si="18"/>
        <v>419</v>
      </c>
      <c r="M170" s="235">
        <f t="shared" si="18"/>
        <v>8</v>
      </c>
      <c r="N170" s="185">
        <f t="shared" si="19"/>
        <v>5941</v>
      </c>
      <c r="O170" s="184">
        <f t="shared" si="20"/>
        <v>138</v>
      </c>
      <c r="P170" s="184">
        <f t="shared" si="20"/>
        <v>1795</v>
      </c>
      <c r="Q170" s="184">
        <f t="shared" si="20"/>
        <v>346</v>
      </c>
      <c r="R170" s="184"/>
    </row>
    <row r="171" spans="1:18" ht="13.5">
      <c r="A171" s="139">
        <v>11</v>
      </c>
      <c r="B171" s="170" t="s">
        <v>58</v>
      </c>
      <c r="C171" s="171" t="s">
        <v>181</v>
      </c>
      <c r="D171" s="188">
        <f t="shared" si="15"/>
        <v>72606</v>
      </c>
      <c r="E171" s="173">
        <f t="shared" si="15"/>
        <v>61311</v>
      </c>
      <c r="F171" s="188">
        <f t="shared" si="15"/>
        <v>78372</v>
      </c>
      <c r="G171" s="217">
        <f t="shared" si="16"/>
        <v>1.28</v>
      </c>
      <c r="H171" s="217">
        <f t="shared" si="17"/>
        <v>30.58</v>
      </c>
      <c r="I171" s="218">
        <f t="shared" si="18"/>
        <v>42560</v>
      </c>
      <c r="J171" s="219">
        <f t="shared" si="18"/>
        <v>11716</v>
      </c>
      <c r="K171" s="220">
        <f t="shared" si="18"/>
        <v>5742</v>
      </c>
      <c r="L171" s="220">
        <f t="shared" si="18"/>
        <v>1153</v>
      </c>
      <c r="M171" s="221">
        <f t="shared" si="18"/>
        <v>140</v>
      </c>
      <c r="N171" s="173">
        <f t="shared" si="19"/>
        <v>18751</v>
      </c>
      <c r="O171" s="188">
        <f t="shared" si="20"/>
        <v>832</v>
      </c>
      <c r="P171" s="188">
        <f t="shared" si="20"/>
        <v>7136</v>
      </c>
      <c r="Q171" s="188">
        <f t="shared" si="20"/>
        <v>1540</v>
      </c>
      <c r="R171" s="188"/>
    </row>
    <row r="172" spans="1:18" ht="13.5">
      <c r="A172" s="139">
        <v>12</v>
      </c>
      <c r="B172" s="176" t="s">
        <v>59</v>
      </c>
      <c r="C172" s="177" t="s">
        <v>182</v>
      </c>
      <c r="D172" s="178">
        <f t="shared" si="15"/>
        <v>57151</v>
      </c>
      <c r="E172" s="179">
        <f t="shared" si="15"/>
        <v>49246</v>
      </c>
      <c r="F172" s="178">
        <f t="shared" si="15"/>
        <v>69619</v>
      </c>
      <c r="G172" s="222">
        <f t="shared" si="16"/>
        <v>1.41</v>
      </c>
      <c r="H172" s="222">
        <f t="shared" si="17"/>
        <v>32.94</v>
      </c>
      <c r="I172" s="223">
        <f t="shared" si="18"/>
        <v>33023</v>
      </c>
      <c r="J172" s="224">
        <f t="shared" si="18"/>
        <v>9747</v>
      </c>
      <c r="K172" s="225">
        <f t="shared" si="18"/>
        <v>5298</v>
      </c>
      <c r="L172" s="225">
        <f t="shared" si="18"/>
        <v>1168</v>
      </c>
      <c r="M172" s="226">
        <f t="shared" si="18"/>
        <v>10</v>
      </c>
      <c r="N172" s="179">
        <f t="shared" si="19"/>
        <v>16223</v>
      </c>
      <c r="O172" s="178">
        <f t="shared" si="20"/>
        <v>629</v>
      </c>
      <c r="P172" s="178">
        <f t="shared" si="20"/>
        <v>6720</v>
      </c>
      <c r="Q172" s="178">
        <f t="shared" si="20"/>
        <v>3079</v>
      </c>
      <c r="R172" s="178"/>
    </row>
    <row r="173" spans="1:18" ht="13.5">
      <c r="A173" s="139">
        <v>13</v>
      </c>
      <c r="B173" s="176" t="s">
        <v>60</v>
      </c>
      <c r="C173" s="177" t="s">
        <v>183</v>
      </c>
      <c r="D173" s="178">
        <f t="shared" si="15"/>
        <v>101707</v>
      </c>
      <c r="E173" s="179">
        <f t="shared" si="15"/>
        <v>89263</v>
      </c>
      <c r="F173" s="178">
        <f t="shared" si="15"/>
        <v>69910</v>
      </c>
      <c r="G173" s="222">
        <f t="shared" si="16"/>
        <v>0.78</v>
      </c>
      <c r="H173" s="222">
        <f t="shared" si="17"/>
        <v>21.99</v>
      </c>
      <c r="I173" s="223">
        <f t="shared" si="18"/>
        <v>69637</v>
      </c>
      <c r="J173" s="224">
        <f t="shared" si="18"/>
        <v>13001</v>
      </c>
      <c r="K173" s="225">
        <f t="shared" si="18"/>
        <v>5333</v>
      </c>
      <c r="L173" s="225">
        <f t="shared" si="18"/>
        <v>1291</v>
      </c>
      <c r="M173" s="226">
        <f t="shared" si="18"/>
        <v>1</v>
      </c>
      <c r="N173" s="179">
        <f t="shared" si="19"/>
        <v>19626</v>
      </c>
      <c r="O173" s="178">
        <f t="shared" si="20"/>
        <v>1586</v>
      </c>
      <c r="P173" s="178">
        <f t="shared" si="20"/>
        <v>12049</v>
      </c>
      <c r="Q173" s="178">
        <f t="shared" si="20"/>
        <v>7560</v>
      </c>
      <c r="R173" s="178"/>
    </row>
    <row r="174" spans="1:18" ht="13.5">
      <c r="A174" s="139">
        <v>14</v>
      </c>
      <c r="B174" s="176" t="s">
        <v>61</v>
      </c>
      <c r="C174" s="177" t="s">
        <v>5</v>
      </c>
      <c r="D174" s="227">
        <f t="shared" si="15"/>
        <v>82937</v>
      </c>
      <c r="E174" s="179">
        <f t="shared" si="15"/>
        <v>75277</v>
      </c>
      <c r="F174" s="227">
        <f t="shared" si="15"/>
        <v>69602</v>
      </c>
      <c r="G174" s="222">
        <f t="shared" si="16"/>
        <v>0.92</v>
      </c>
      <c r="H174" s="222">
        <f t="shared" si="17"/>
        <v>23.52</v>
      </c>
      <c r="I174" s="223">
        <f t="shared" si="18"/>
        <v>57575</v>
      </c>
      <c r="J174" s="228">
        <f t="shared" si="18"/>
        <v>11633</v>
      </c>
      <c r="K174" s="229">
        <f t="shared" si="18"/>
        <v>4912</v>
      </c>
      <c r="L174" s="229">
        <f t="shared" si="18"/>
        <v>1157</v>
      </c>
      <c r="M174" s="230">
        <f t="shared" si="18"/>
        <v>0</v>
      </c>
      <c r="N174" s="179">
        <f t="shared" si="19"/>
        <v>17702</v>
      </c>
      <c r="O174" s="227">
        <f t="shared" si="20"/>
        <v>2049</v>
      </c>
      <c r="P174" s="227">
        <f t="shared" si="20"/>
        <v>12025</v>
      </c>
      <c r="Q174" s="227">
        <f t="shared" si="20"/>
        <v>4198</v>
      </c>
      <c r="R174" s="227"/>
    </row>
    <row r="175" spans="1:18" ht="13.5">
      <c r="A175" s="139">
        <v>15</v>
      </c>
      <c r="B175" s="182" t="s">
        <v>62</v>
      </c>
      <c r="C175" s="183" t="s">
        <v>184</v>
      </c>
      <c r="D175" s="184">
        <f t="shared" si="15"/>
        <v>21845</v>
      </c>
      <c r="E175" s="185">
        <f t="shared" si="15"/>
        <v>20653</v>
      </c>
      <c r="F175" s="184">
        <f t="shared" si="15"/>
        <v>24800</v>
      </c>
      <c r="G175" s="231">
        <f t="shared" si="16"/>
        <v>1.2</v>
      </c>
      <c r="H175" s="231">
        <f t="shared" si="17"/>
        <v>30</v>
      </c>
      <c r="I175" s="232">
        <f t="shared" si="18"/>
        <v>14458</v>
      </c>
      <c r="J175" s="233">
        <f t="shared" si="18"/>
        <v>3833</v>
      </c>
      <c r="K175" s="234">
        <f t="shared" si="18"/>
        <v>1914</v>
      </c>
      <c r="L175" s="234">
        <f t="shared" si="18"/>
        <v>445</v>
      </c>
      <c r="M175" s="235">
        <f t="shared" si="18"/>
        <v>3</v>
      </c>
      <c r="N175" s="185">
        <f t="shared" si="19"/>
        <v>6195</v>
      </c>
      <c r="O175" s="184">
        <f t="shared" si="20"/>
        <v>53</v>
      </c>
      <c r="P175" s="184">
        <f t="shared" si="20"/>
        <v>906</v>
      </c>
      <c r="Q175" s="236">
        <f t="shared" si="20"/>
        <v>136</v>
      </c>
      <c r="R175" s="184"/>
    </row>
    <row r="176" spans="1:18" ht="13.5">
      <c r="A176" s="139">
        <v>16</v>
      </c>
      <c r="B176" s="170" t="s">
        <v>63</v>
      </c>
      <c r="C176" s="171" t="s">
        <v>185</v>
      </c>
      <c r="D176" s="188">
        <f t="shared" si="15"/>
        <v>10082</v>
      </c>
      <c r="E176" s="173">
        <f t="shared" si="15"/>
        <v>9548</v>
      </c>
      <c r="F176" s="188">
        <f t="shared" si="15"/>
        <v>13119</v>
      </c>
      <c r="G176" s="217">
        <f t="shared" si="16"/>
        <v>1.37</v>
      </c>
      <c r="H176" s="217">
        <f t="shared" si="17"/>
        <v>34.1</v>
      </c>
      <c r="I176" s="218">
        <f t="shared" si="18"/>
        <v>6292</v>
      </c>
      <c r="J176" s="219">
        <f t="shared" si="18"/>
        <v>2085</v>
      </c>
      <c r="K176" s="220">
        <f t="shared" si="18"/>
        <v>948</v>
      </c>
      <c r="L176" s="220">
        <f t="shared" si="18"/>
        <v>223</v>
      </c>
      <c r="M176" s="221">
        <f t="shared" si="18"/>
        <v>0</v>
      </c>
      <c r="N176" s="173">
        <f t="shared" si="19"/>
        <v>3256</v>
      </c>
      <c r="O176" s="188">
        <f t="shared" si="20"/>
        <v>188</v>
      </c>
      <c r="P176" s="188">
        <f t="shared" si="20"/>
        <v>1432</v>
      </c>
      <c r="Q176" s="188">
        <f t="shared" si="20"/>
        <v>479</v>
      </c>
      <c r="R176" s="188"/>
    </row>
    <row r="177" spans="1:18" ht="13.5">
      <c r="A177" s="139">
        <v>17</v>
      </c>
      <c r="B177" s="176" t="s">
        <v>64</v>
      </c>
      <c r="C177" s="177" t="s">
        <v>186</v>
      </c>
      <c r="D177" s="178">
        <f t="shared" si="15"/>
        <v>11490</v>
      </c>
      <c r="E177" s="179">
        <f t="shared" si="15"/>
        <v>10906</v>
      </c>
      <c r="F177" s="178">
        <f t="shared" si="15"/>
        <v>13736</v>
      </c>
      <c r="G177" s="222">
        <f t="shared" si="16"/>
        <v>1.26</v>
      </c>
      <c r="H177" s="222">
        <f t="shared" si="17"/>
        <v>30.76</v>
      </c>
      <c r="I177" s="223">
        <f t="shared" si="18"/>
        <v>7551</v>
      </c>
      <c r="J177" s="224">
        <f t="shared" si="18"/>
        <v>2121</v>
      </c>
      <c r="K177" s="225">
        <f t="shared" si="18"/>
        <v>963</v>
      </c>
      <c r="L177" s="225">
        <f t="shared" si="18"/>
        <v>263</v>
      </c>
      <c r="M177" s="226">
        <f t="shared" si="18"/>
        <v>8</v>
      </c>
      <c r="N177" s="179">
        <f t="shared" si="19"/>
        <v>3355</v>
      </c>
      <c r="O177" s="178">
        <f t="shared" si="20"/>
        <v>189</v>
      </c>
      <c r="P177" s="178">
        <f t="shared" si="20"/>
        <v>1206</v>
      </c>
      <c r="Q177" s="178">
        <f t="shared" si="20"/>
        <v>594</v>
      </c>
      <c r="R177" s="178"/>
    </row>
    <row r="178" spans="1:18" ht="13.5">
      <c r="A178" s="139">
        <v>18</v>
      </c>
      <c r="B178" s="176" t="s">
        <v>65</v>
      </c>
      <c r="C178" s="177" t="s">
        <v>187</v>
      </c>
      <c r="D178" s="178">
        <f t="shared" si="15"/>
        <v>7983</v>
      </c>
      <c r="E178" s="179">
        <f t="shared" si="15"/>
        <v>7644</v>
      </c>
      <c r="F178" s="178">
        <f t="shared" si="15"/>
        <v>8524</v>
      </c>
      <c r="G178" s="222">
        <f t="shared" si="16"/>
        <v>1.12</v>
      </c>
      <c r="H178" s="222">
        <f t="shared" si="17"/>
        <v>30.47</v>
      </c>
      <c r="I178" s="223">
        <f t="shared" si="18"/>
        <v>5315</v>
      </c>
      <c r="J178" s="224">
        <f t="shared" si="18"/>
        <v>1438</v>
      </c>
      <c r="K178" s="225">
        <f t="shared" si="18"/>
        <v>666</v>
      </c>
      <c r="L178" s="225">
        <f t="shared" si="18"/>
        <v>220</v>
      </c>
      <c r="M178" s="226">
        <f t="shared" si="18"/>
        <v>5</v>
      </c>
      <c r="N178" s="179">
        <f t="shared" si="19"/>
        <v>2329</v>
      </c>
      <c r="O178" s="178">
        <f t="shared" si="20"/>
        <v>81</v>
      </c>
      <c r="P178" s="178">
        <f t="shared" si="20"/>
        <v>799</v>
      </c>
      <c r="Q178" s="178">
        <f t="shared" si="20"/>
        <v>366</v>
      </c>
      <c r="R178" s="178"/>
    </row>
    <row r="179" spans="1:18" ht="13.5">
      <c r="A179" s="139">
        <v>19</v>
      </c>
      <c r="B179" s="176" t="s">
        <v>66</v>
      </c>
      <c r="C179" s="177" t="s">
        <v>188</v>
      </c>
      <c r="D179" s="227">
        <f t="shared" si="15"/>
        <v>8390</v>
      </c>
      <c r="E179" s="179">
        <f t="shared" si="15"/>
        <v>7362</v>
      </c>
      <c r="F179" s="227">
        <f t="shared" si="15"/>
        <v>13283</v>
      </c>
      <c r="G179" s="222">
        <f t="shared" si="16"/>
        <v>1.8</v>
      </c>
      <c r="H179" s="222">
        <f t="shared" si="17"/>
        <v>40.23</v>
      </c>
      <c r="I179" s="223">
        <f t="shared" si="18"/>
        <v>4400</v>
      </c>
      <c r="J179" s="228">
        <f t="shared" si="18"/>
        <v>1647</v>
      </c>
      <c r="K179" s="229">
        <f t="shared" si="18"/>
        <v>991</v>
      </c>
      <c r="L179" s="229">
        <f t="shared" si="18"/>
        <v>259</v>
      </c>
      <c r="M179" s="230">
        <f t="shared" si="18"/>
        <v>65</v>
      </c>
      <c r="N179" s="179">
        <f t="shared" si="19"/>
        <v>2962</v>
      </c>
      <c r="O179" s="227">
        <f t="shared" si="20"/>
        <v>195</v>
      </c>
      <c r="P179" s="227">
        <f t="shared" si="20"/>
        <v>879</v>
      </c>
      <c r="Q179" s="227">
        <f t="shared" si="20"/>
        <v>195</v>
      </c>
      <c r="R179" s="227"/>
    </row>
    <row r="180" spans="1:18" ht="13.5">
      <c r="A180" s="139">
        <v>20</v>
      </c>
      <c r="B180" s="182" t="s">
        <v>67</v>
      </c>
      <c r="C180" s="183" t="s">
        <v>189</v>
      </c>
      <c r="D180" s="184">
        <f t="shared" si="15"/>
        <v>21460</v>
      </c>
      <c r="E180" s="185">
        <f t="shared" si="15"/>
        <v>19404</v>
      </c>
      <c r="F180" s="184">
        <f t="shared" si="15"/>
        <v>23205</v>
      </c>
      <c r="G180" s="231">
        <f t="shared" si="16"/>
        <v>1.2</v>
      </c>
      <c r="H180" s="231">
        <f t="shared" si="17"/>
        <v>29.32</v>
      </c>
      <c r="I180" s="232">
        <f t="shared" si="18"/>
        <v>13714</v>
      </c>
      <c r="J180" s="233">
        <f t="shared" si="18"/>
        <v>3527</v>
      </c>
      <c r="K180" s="234">
        <f t="shared" si="18"/>
        <v>1685</v>
      </c>
      <c r="L180" s="234">
        <f t="shared" si="18"/>
        <v>478</v>
      </c>
      <c r="M180" s="235">
        <f t="shared" si="18"/>
        <v>0</v>
      </c>
      <c r="N180" s="185">
        <f t="shared" si="19"/>
        <v>5690</v>
      </c>
      <c r="O180" s="184">
        <f t="shared" si="20"/>
        <v>184</v>
      </c>
      <c r="P180" s="184">
        <f t="shared" si="20"/>
        <v>2003</v>
      </c>
      <c r="Q180" s="184">
        <f t="shared" si="20"/>
        <v>49</v>
      </c>
      <c r="R180" s="184"/>
    </row>
    <row r="181" spans="1:18" ht="13.5">
      <c r="A181" s="139">
        <v>21</v>
      </c>
      <c r="B181" s="170" t="s">
        <v>68</v>
      </c>
      <c r="C181" s="171" t="s">
        <v>190</v>
      </c>
      <c r="D181" s="188">
        <f t="shared" si="15"/>
        <v>20735</v>
      </c>
      <c r="E181" s="173">
        <f t="shared" si="15"/>
        <v>19227</v>
      </c>
      <c r="F181" s="188">
        <f t="shared" si="15"/>
        <v>17634</v>
      </c>
      <c r="G181" s="217">
        <f t="shared" si="16"/>
        <v>0.92</v>
      </c>
      <c r="H181" s="217">
        <f t="shared" si="17"/>
        <v>23.79</v>
      </c>
      <c r="I181" s="218">
        <f t="shared" si="18"/>
        <v>14653</v>
      </c>
      <c r="J181" s="219">
        <f t="shared" si="18"/>
        <v>2951</v>
      </c>
      <c r="K181" s="220">
        <f t="shared" si="18"/>
        <v>1334</v>
      </c>
      <c r="L181" s="220">
        <f t="shared" si="18"/>
        <v>289</v>
      </c>
      <c r="M181" s="221">
        <f t="shared" si="18"/>
        <v>0</v>
      </c>
      <c r="N181" s="173">
        <f t="shared" si="19"/>
        <v>4574</v>
      </c>
      <c r="O181" s="188">
        <f t="shared" si="20"/>
        <v>248</v>
      </c>
      <c r="P181" s="188">
        <f t="shared" si="20"/>
        <v>2284</v>
      </c>
      <c r="Q181" s="188">
        <f t="shared" si="20"/>
        <v>211</v>
      </c>
      <c r="R181" s="188"/>
    </row>
    <row r="182" spans="1:18" ht="13.5">
      <c r="A182" s="139">
        <v>22</v>
      </c>
      <c r="B182" s="176" t="s">
        <v>69</v>
      </c>
      <c r="C182" s="177" t="s">
        <v>191</v>
      </c>
      <c r="D182" s="178">
        <f t="shared" si="15"/>
        <v>36474</v>
      </c>
      <c r="E182" s="179">
        <f t="shared" si="15"/>
        <v>32128</v>
      </c>
      <c r="F182" s="178">
        <f t="shared" si="15"/>
        <v>28721</v>
      </c>
      <c r="G182" s="222">
        <f t="shared" si="16"/>
        <v>0.89</v>
      </c>
      <c r="H182" s="222">
        <f t="shared" si="17"/>
        <v>23.49</v>
      </c>
      <c r="I182" s="223">
        <f t="shared" si="18"/>
        <v>24580</v>
      </c>
      <c r="J182" s="224">
        <f t="shared" si="18"/>
        <v>4895</v>
      </c>
      <c r="K182" s="225">
        <f t="shared" si="18"/>
        <v>2136</v>
      </c>
      <c r="L182" s="225">
        <f t="shared" si="18"/>
        <v>502</v>
      </c>
      <c r="M182" s="226">
        <f t="shared" si="18"/>
        <v>15</v>
      </c>
      <c r="N182" s="179">
        <f t="shared" si="19"/>
        <v>7548</v>
      </c>
      <c r="O182" s="178">
        <f t="shared" si="20"/>
        <v>232</v>
      </c>
      <c r="P182" s="178">
        <f t="shared" si="20"/>
        <v>4345</v>
      </c>
      <c r="Q182" s="178">
        <f t="shared" si="20"/>
        <v>1374</v>
      </c>
      <c r="R182" s="178"/>
    </row>
    <row r="183" spans="1:18" ht="13.5">
      <c r="A183" s="139">
        <v>23</v>
      </c>
      <c r="B183" s="176" t="s">
        <v>70</v>
      </c>
      <c r="C183" s="177" t="s">
        <v>192</v>
      </c>
      <c r="D183" s="178">
        <f t="shared" si="15"/>
        <v>78172</v>
      </c>
      <c r="E183" s="179">
        <f t="shared" si="15"/>
        <v>69671</v>
      </c>
      <c r="F183" s="178">
        <f t="shared" si="15"/>
        <v>61618</v>
      </c>
      <c r="G183" s="222">
        <f t="shared" si="16"/>
        <v>0.88</v>
      </c>
      <c r="H183" s="222">
        <f t="shared" si="17"/>
        <v>22.68</v>
      </c>
      <c r="I183" s="223">
        <f t="shared" si="18"/>
        <v>53872</v>
      </c>
      <c r="J183" s="224">
        <f t="shared" si="18"/>
        <v>10261</v>
      </c>
      <c r="K183" s="225">
        <f t="shared" si="18"/>
        <v>4401</v>
      </c>
      <c r="L183" s="225">
        <f t="shared" si="18"/>
        <v>1137</v>
      </c>
      <c r="M183" s="226">
        <f t="shared" si="18"/>
        <v>0</v>
      </c>
      <c r="N183" s="179">
        <f t="shared" si="19"/>
        <v>15799</v>
      </c>
      <c r="O183" s="178">
        <f t="shared" si="20"/>
        <v>3246</v>
      </c>
      <c r="P183" s="178">
        <f t="shared" si="20"/>
        <v>11719</v>
      </c>
      <c r="Q183" s="178">
        <f t="shared" si="20"/>
        <v>2633</v>
      </c>
      <c r="R183" s="178"/>
    </row>
    <row r="184" spans="1:18" ht="13.5">
      <c r="A184" s="139">
        <v>24</v>
      </c>
      <c r="B184" s="176" t="s">
        <v>71</v>
      </c>
      <c r="C184" s="177" t="s">
        <v>193</v>
      </c>
      <c r="D184" s="227">
        <f t="shared" si="15"/>
        <v>18052</v>
      </c>
      <c r="E184" s="179">
        <f t="shared" si="15"/>
        <v>16477</v>
      </c>
      <c r="F184" s="227">
        <f t="shared" si="15"/>
        <v>26230</v>
      </c>
      <c r="G184" s="222">
        <f t="shared" si="16"/>
        <v>1.59</v>
      </c>
      <c r="H184" s="222">
        <f t="shared" si="17"/>
        <v>38.08</v>
      </c>
      <c r="I184" s="223">
        <f t="shared" si="18"/>
        <v>10203</v>
      </c>
      <c r="J184" s="228">
        <f t="shared" si="18"/>
        <v>3524</v>
      </c>
      <c r="K184" s="229">
        <f t="shared" si="18"/>
        <v>1986</v>
      </c>
      <c r="L184" s="229">
        <f t="shared" si="18"/>
        <v>446</v>
      </c>
      <c r="M184" s="230">
        <f t="shared" si="18"/>
        <v>318</v>
      </c>
      <c r="N184" s="179">
        <f t="shared" si="19"/>
        <v>6274</v>
      </c>
      <c r="O184" s="227">
        <f t="shared" si="20"/>
        <v>244</v>
      </c>
      <c r="P184" s="227">
        <f t="shared" si="20"/>
        <v>2399</v>
      </c>
      <c r="Q184" s="227">
        <f t="shared" si="20"/>
        <v>234</v>
      </c>
      <c r="R184" s="227"/>
    </row>
    <row r="185" spans="1:18" ht="13.5">
      <c r="A185" s="139">
        <v>25</v>
      </c>
      <c r="B185" s="182" t="s">
        <v>72</v>
      </c>
      <c r="C185" s="183" t="s">
        <v>194</v>
      </c>
      <c r="D185" s="184">
        <f t="shared" si="15"/>
        <v>14588</v>
      </c>
      <c r="E185" s="185">
        <f t="shared" si="15"/>
        <v>12711</v>
      </c>
      <c r="F185" s="184">
        <f t="shared" si="15"/>
        <v>18621</v>
      </c>
      <c r="G185" s="231">
        <f t="shared" si="16"/>
        <v>1.46</v>
      </c>
      <c r="H185" s="231">
        <f t="shared" si="17"/>
        <v>35.22</v>
      </c>
      <c r="I185" s="232">
        <f t="shared" si="18"/>
        <v>8234</v>
      </c>
      <c r="J185" s="233">
        <f t="shared" si="18"/>
        <v>2698</v>
      </c>
      <c r="K185" s="234">
        <f t="shared" si="18"/>
        <v>1424</v>
      </c>
      <c r="L185" s="234">
        <f t="shared" si="18"/>
        <v>345</v>
      </c>
      <c r="M185" s="235">
        <f t="shared" si="18"/>
        <v>10</v>
      </c>
      <c r="N185" s="185">
        <f t="shared" si="19"/>
        <v>4477</v>
      </c>
      <c r="O185" s="184">
        <f t="shared" si="20"/>
        <v>31</v>
      </c>
      <c r="P185" s="184">
        <f t="shared" si="20"/>
        <v>1514</v>
      </c>
      <c r="Q185" s="184">
        <f t="shared" si="20"/>
        <v>0</v>
      </c>
      <c r="R185" s="184"/>
    </row>
    <row r="186" spans="1:18" ht="13.5">
      <c r="A186" s="139">
        <v>26</v>
      </c>
      <c r="B186" s="170" t="s">
        <v>73</v>
      </c>
      <c r="C186" s="171" t="s">
        <v>195</v>
      </c>
      <c r="D186" s="188">
        <f t="shared" si="15"/>
        <v>23925</v>
      </c>
      <c r="E186" s="173">
        <f t="shared" si="15"/>
        <v>21359</v>
      </c>
      <c r="F186" s="188">
        <f t="shared" si="15"/>
        <v>24689</v>
      </c>
      <c r="G186" s="217">
        <f t="shared" si="16"/>
        <v>1.16</v>
      </c>
      <c r="H186" s="217">
        <f t="shared" si="17"/>
        <v>29.42</v>
      </c>
      <c r="I186" s="218">
        <f t="shared" si="18"/>
        <v>15076</v>
      </c>
      <c r="J186" s="219">
        <f t="shared" si="18"/>
        <v>3896</v>
      </c>
      <c r="K186" s="220">
        <f t="shared" si="18"/>
        <v>1904</v>
      </c>
      <c r="L186" s="220">
        <f t="shared" si="18"/>
        <v>483</v>
      </c>
      <c r="M186" s="221">
        <f t="shared" si="18"/>
        <v>0</v>
      </c>
      <c r="N186" s="173">
        <f t="shared" si="19"/>
        <v>6283</v>
      </c>
      <c r="O186" s="188">
        <f t="shared" si="20"/>
        <v>837</v>
      </c>
      <c r="P186" s="188">
        <f t="shared" si="20"/>
        <v>3586</v>
      </c>
      <c r="Q186" s="188">
        <f t="shared" si="20"/>
        <v>1246</v>
      </c>
      <c r="R186" s="188"/>
    </row>
    <row r="187" spans="1:18" ht="13.5">
      <c r="A187" s="139">
        <v>27</v>
      </c>
      <c r="B187" s="176" t="s">
        <v>74</v>
      </c>
      <c r="C187" s="177" t="s">
        <v>196</v>
      </c>
      <c r="D187" s="178">
        <f t="shared" si="15"/>
        <v>86610</v>
      </c>
      <c r="E187" s="179">
        <f t="shared" si="15"/>
        <v>68264</v>
      </c>
      <c r="F187" s="178">
        <f t="shared" si="15"/>
        <v>81684</v>
      </c>
      <c r="G187" s="222">
        <f t="shared" si="16"/>
        <v>1.2</v>
      </c>
      <c r="H187" s="222">
        <f t="shared" si="17"/>
        <v>31.09</v>
      </c>
      <c r="I187" s="223">
        <f t="shared" si="18"/>
        <v>47041</v>
      </c>
      <c r="J187" s="224">
        <f t="shared" si="18"/>
        <v>13302</v>
      </c>
      <c r="K187" s="225">
        <f t="shared" si="18"/>
        <v>6386</v>
      </c>
      <c r="L187" s="225">
        <f t="shared" si="18"/>
        <v>1440</v>
      </c>
      <c r="M187" s="226">
        <f t="shared" si="18"/>
        <v>95</v>
      </c>
      <c r="N187" s="179">
        <f t="shared" si="19"/>
        <v>21223</v>
      </c>
      <c r="O187" s="178">
        <f t="shared" si="20"/>
        <v>2388</v>
      </c>
      <c r="P187" s="178">
        <f t="shared" si="20"/>
        <v>9220</v>
      </c>
      <c r="Q187" s="178">
        <f t="shared" si="20"/>
        <v>2661</v>
      </c>
      <c r="R187" s="178"/>
    </row>
    <row r="188" spans="1:18" ht="13.5">
      <c r="A188" s="139">
        <v>28</v>
      </c>
      <c r="B188" s="176" t="s">
        <v>75</v>
      </c>
      <c r="C188" s="177" t="s">
        <v>197</v>
      </c>
      <c r="D188" s="178">
        <f t="shared" si="15"/>
        <v>54537</v>
      </c>
      <c r="E188" s="179">
        <f t="shared" si="15"/>
        <v>50525</v>
      </c>
      <c r="F188" s="178">
        <f t="shared" si="15"/>
        <v>46502</v>
      </c>
      <c r="G188" s="222">
        <f t="shared" si="16"/>
        <v>0.92</v>
      </c>
      <c r="H188" s="222">
        <f t="shared" si="17"/>
        <v>24.4</v>
      </c>
      <c r="I188" s="223">
        <f t="shared" si="18"/>
        <v>38198</v>
      </c>
      <c r="J188" s="224">
        <f t="shared" si="18"/>
        <v>8136</v>
      </c>
      <c r="K188" s="225">
        <f t="shared" si="18"/>
        <v>3399</v>
      </c>
      <c r="L188" s="225">
        <f t="shared" si="18"/>
        <v>792</v>
      </c>
      <c r="M188" s="226">
        <f t="shared" si="18"/>
        <v>0</v>
      </c>
      <c r="N188" s="179">
        <f t="shared" si="19"/>
        <v>12327</v>
      </c>
      <c r="O188" s="178">
        <f t="shared" si="20"/>
        <v>730</v>
      </c>
      <c r="P188" s="178">
        <f t="shared" si="20"/>
        <v>7528</v>
      </c>
      <c r="Q188" s="178">
        <f t="shared" si="20"/>
        <v>1923</v>
      </c>
      <c r="R188" s="178"/>
    </row>
    <row r="189" spans="1:18" ht="13.5">
      <c r="A189" s="139">
        <v>29</v>
      </c>
      <c r="B189" s="176" t="s">
        <v>76</v>
      </c>
      <c r="C189" s="177" t="s">
        <v>198</v>
      </c>
      <c r="D189" s="227">
        <f t="shared" si="15"/>
        <v>13378</v>
      </c>
      <c r="E189" s="179">
        <f t="shared" si="15"/>
        <v>10444</v>
      </c>
      <c r="F189" s="227">
        <f t="shared" si="15"/>
        <v>15136</v>
      </c>
      <c r="G189" s="222">
        <f t="shared" si="16"/>
        <v>1.45</v>
      </c>
      <c r="H189" s="222">
        <f t="shared" si="17"/>
        <v>35.35</v>
      </c>
      <c r="I189" s="223">
        <f t="shared" si="18"/>
        <v>6752</v>
      </c>
      <c r="J189" s="228">
        <f t="shared" si="18"/>
        <v>2282</v>
      </c>
      <c r="K189" s="229">
        <f t="shared" si="18"/>
        <v>1186</v>
      </c>
      <c r="L189" s="229">
        <f t="shared" si="18"/>
        <v>224</v>
      </c>
      <c r="M189" s="230">
        <f t="shared" si="18"/>
        <v>0</v>
      </c>
      <c r="N189" s="179">
        <f t="shared" si="19"/>
        <v>3692</v>
      </c>
      <c r="O189" s="227">
        <f t="shared" si="20"/>
        <v>98</v>
      </c>
      <c r="P189" s="227">
        <f t="shared" si="20"/>
        <v>1416</v>
      </c>
      <c r="Q189" s="227">
        <f t="shared" si="20"/>
        <v>412</v>
      </c>
      <c r="R189" s="227"/>
    </row>
    <row r="190" spans="1:18" ht="13.5">
      <c r="A190" s="139">
        <v>30</v>
      </c>
      <c r="B190" s="182" t="s">
        <v>77</v>
      </c>
      <c r="C190" s="183" t="s">
        <v>6</v>
      </c>
      <c r="D190" s="184">
        <f t="shared" si="15"/>
        <v>9717</v>
      </c>
      <c r="E190" s="185">
        <f t="shared" si="15"/>
        <v>8657</v>
      </c>
      <c r="F190" s="184">
        <f t="shared" si="15"/>
        <v>13454</v>
      </c>
      <c r="G190" s="231">
        <f t="shared" si="16"/>
        <v>1.55</v>
      </c>
      <c r="H190" s="231">
        <f t="shared" si="17"/>
        <v>37.6</v>
      </c>
      <c r="I190" s="232">
        <f t="shared" si="18"/>
        <v>5402</v>
      </c>
      <c r="J190" s="233">
        <f t="shared" si="18"/>
        <v>1948</v>
      </c>
      <c r="K190" s="234">
        <f t="shared" si="18"/>
        <v>1050</v>
      </c>
      <c r="L190" s="234">
        <f t="shared" si="18"/>
        <v>257</v>
      </c>
      <c r="M190" s="235">
        <f t="shared" si="18"/>
        <v>0</v>
      </c>
      <c r="N190" s="185">
        <f t="shared" si="19"/>
        <v>3255</v>
      </c>
      <c r="O190" s="184">
        <f t="shared" si="20"/>
        <v>95</v>
      </c>
      <c r="P190" s="184">
        <f t="shared" si="20"/>
        <v>904</v>
      </c>
      <c r="Q190" s="184">
        <f t="shared" si="20"/>
        <v>16</v>
      </c>
      <c r="R190" s="184"/>
    </row>
    <row r="191" spans="1:18" ht="13.5">
      <c r="A191" s="139">
        <v>31</v>
      </c>
      <c r="B191" s="170" t="s">
        <v>78</v>
      </c>
      <c r="C191" s="171" t="s">
        <v>199</v>
      </c>
      <c r="D191" s="188">
        <f t="shared" si="15"/>
        <v>5698</v>
      </c>
      <c r="E191" s="173">
        <f t="shared" si="15"/>
        <v>5412</v>
      </c>
      <c r="F191" s="188">
        <f t="shared" si="15"/>
        <v>6508</v>
      </c>
      <c r="G191" s="217">
        <f t="shared" si="16"/>
        <v>1.2</v>
      </c>
      <c r="H191" s="217">
        <f t="shared" si="17"/>
        <v>29.6</v>
      </c>
      <c r="I191" s="218">
        <f t="shared" si="18"/>
        <v>3810</v>
      </c>
      <c r="J191" s="219">
        <f t="shared" si="18"/>
        <v>976</v>
      </c>
      <c r="K191" s="220">
        <f t="shared" si="18"/>
        <v>512</v>
      </c>
      <c r="L191" s="220">
        <f t="shared" si="18"/>
        <v>96</v>
      </c>
      <c r="M191" s="221">
        <f t="shared" si="18"/>
        <v>18</v>
      </c>
      <c r="N191" s="173">
        <f t="shared" si="19"/>
        <v>1602</v>
      </c>
      <c r="O191" s="188">
        <f t="shared" si="20"/>
        <v>202</v>
      </c>
      <c r="P191" s="188">
        <f t="shared" si="20"/>
        <v>766</v>
      </c>
      <c r="Q191" s="188">
        <f t="shared" si="20"/>
        <v>1506</v>
      </c>
      <c r="R191" s="188"/>
    </row>
    <row r="192" spans="1:18" ht="13.5">
      <c r="A192" s="139">
        <v>32</v>
      </c>
      <c r="B192" s="176" t="s">
        <v>79</v>
      </c>
      <c r="C192" s="177" t="s">
        <v>200</v>
      </c>
      <c r="D192" s="178">
        <f t="shared" si="15"/>
        <v>6529</v>
      </c>
      <c r="E192" s="179">
        <f t="shared" si="15"/>
        <v>6064</v>
      </c>
      <c r="F192" s="178">
        <f t="shared" si="15"/>
        <v>8306</v>
      </c>
      <c r="G192" s="222">
        <f t="shared" si="16"/>
        <v>1.37</v>
      </c>
      <c r="H192" s="222">
        <f t="shared" si="17"/>
        <v>33.23</v>
      </c>
      <c r="I192" s="223">
        <f t="shared" si="18"/>
        <v>4049</v>
      </c>
      <c r="J192" s="224">
        <f t="shared" si="18"/>
        <v>1211</v>
      </c>
      <c r="K192" s="225">
        <f t="shared" si="18"/>
        <v>628</v>
      </c>
      <c r="L192" s="225">
        <f t="shared" si="18"/>
        <v>159</v>
      </c>
      <c r="M192" s="226">
        <f t="shared" si="18"/>
        <v>17</v>
      </c>
      <c r="N192" s="179">
        <f t="shared" si="19"/>
        <v>2015</v>
      </c>
      <c r="O192" s="178">
        <f t="shared" si="20"/>
        <v>41</v>
      </c>
      <c r="P192" s="178">
        <f t="shared" si="20"/>
        <v>738</v>
      </c>
      <c r="Q192" s="178">
        <f t="shared" si="20"/>
        <v>233</v>
      </c>
      <c r="R192" s="178"/>
    </row>
    <row r="193" spans="1:18" ht="13.5">
      <c r="A193" s="139">
        <v>33</v>
      </c>
      <c r="B193" s="176" t="s">
        <v>80</v>
      </c>
      <c r="C193" s="177" t="s">
        <v>201</v>
      </c>
      <c r="D193" s="178">
        <f t="shared" si="15"/>
        <v>18743</v>
      </c>
      <c r="E193" s="179">
        <f t="shared" si="15"/>
        <v>15328</v>
      </c>
      <c r="F193" s="178">
        <f t="shared" si="15"/>
        <v>19586</v>
      </c>
      <c r="G193" s="222">
        <f t="shared" si="16"/>
        <v>1.28</v>
      </c>
      <c r="H193" s="222">
        <f t="shared" si="17"/>
        <v>31.6</v>
      </c>
      <c r="I193" s="223">
        <f t="shared" si="18"/>
        <v>10485</v>
      </c>
      <c r="J193" s="224">
        <f t="shared" si="18"/>
        <v>2993</v>
      </c>
      <c r="K193" s="225">
        <f t="shared" si="18"/>
        <v>1454</v>
      </c>
      <c r="L193" s="225">
        <f t="shared" si="18"/>
        <v>377</v>
      </c>
      <c r="M193" s="226">
        <f t="shared" si="18"/>
        <v>19</v>
      </c>
      <c r="N193" s="179">
        <f t="shared" si="19"/>
        <v>4843</v>
      </c>
      <c r="O193" s="178">
        <f t="shared" si="20"/>
        <v>216</v>
      </c>
      <c r="P193" s="178">
        <f t="shared" si="20"/>
        <v>2197</v>
      </c>
      <c r="Q193" s="178">
        <f t="shared" si="20"/>
        <v>432</v>
      </c>
      <c r="R193" s="178"/>
    </row>
    <row r="194" spans="1:18" ht="13.5">
      <c r="A194" s="139">
        <v>34</v>
      </c>
      <c r="B194" s="176" t="s">
        <v>81</v>
      </c>
      <c r="C194" s="177" t="s">
        <v>202</v>
      </c>
      <c r="D194" s="227">
        <f t="shared" si="15"/>
        <v>27218</v>
      </c>
      <c r="E194" s="179">
        <f t="shared" si="15"/>
        <v>21877</v>
      </c>
      <c r="F194" s="227">
        <f t="shared" si="15"/>
        <v>21631</v>
      </c>
      <c r="G194" s="222">
        <f t="shared" si="16"/>
        <v>0.99</v>
      </c>
      <c r="H194" s="222">
        <f t="shared" si="17"/>
        <v>27.05</v>
      </c>
      <c r="I194" s="223">
        <f t="shared" si="18"/>
        <v>15959</v>
      </c>
      <c r="J194" s="228">
        <f t="shared" si="18"/>
        <v>3875</v>
      </c>
      <c r="K194" s="229">
        <f t="shared" si="18"/>
        <v>1548</v>
      </c>
      <c r="L194" s="229">
        <f t="shared" si="18"/>
        <v>495</v>
      </c>
      <c r="M194" s="230">
        <f t="shared" si="18"/>
        <v>0</v>
      </c>
      <c r="N194" s="179">
        <f t="shared" si="19"/>
        <v>5918</v>
      </c>
      <c r="O194" s="227">
        <f t="shared" si="20"/>
        <v>248</v>
      </c>
      <c r="P194" s="227">
        <f t="shared" si="20"/>
        <v>2497</v>
      </c>
      <c r="Q194" s="227">
        <f t="shared" si="20"/>
        <v>228</v>
      </c>
      <c r="R194" s="227"/>
    </row>
    <row r="195" spans="1:18" ht="13.5">
      <c r="A195" s="139">
        <v>35</v>
      </c>
      <c r="B195" s="182" t="s">
        <v>82</v>
      </c>
      <c r="C195" s="183" t="s">
        <v>203</v>
      </c>
      <c r="D195" s="184">
        <f t="shared" si="15"/>
        <v>13162</v>
      </c>
      <c r="E195" s="185">
        <f t="shared" si="15"/>
        <v>11377</v>
      </c>
      <c r="F195" s="184">
        <f t="shared" si="15"/>
        <v>13827</v>
      </c>
      <c r="G195" s="231">
        <f t="shared" si="16"/>
        <v>1.22</v>
      </c>
      <c r="H195" s="231">
        <f t="shared" si="17"/>
        <v>28.93</v>
      </c>
      <c r="I195" s="232">
        <f t="shared" si="18"/>
        <v>8086</v>
      </c>
      <c r="J195" s="233">
        <f t="shared" si="18"/>
        <v>2135</v>
      </c>
      <c r="K195" s="234">
        <f t="shared" si="18"/>
        <v>915</v>
      </c>
      <c r="L195" s="234">
        <f t="shared" si="18"/>
        <v>237</v>
      </c>
      <c r="M195" s="235">
        <f t="shared" si="18"/>
        <v>4</v>
      </c>
      <c r="N195" s="185">
        <f t="shared" si="19"/>
        <v>3291</v>
      </c>
      <c r="O195" s="184">
        <f t="shared" si="20"/>
        <v>155</v>
      </c>
      <c r="P195" s="184">
        <f t="shared" si="20"/>
        <v>1219</v>
      </c>
      <c r="Q195" s="184">
        <f t="shared" si="20"/>
        <v>267</v>
      </c>
      <c r="R195" s="184"/>
    </row>
    <row r="196" spans="1:18" ht="13.5">
      <c r="A196" s="139">
        <v>36</v>
      </c>
      <c r="B196" s="170" t="s">
        <v>83</v>
      </c>
      <c r="C196" s="171" t="s">
        <v>204</v>
      </c>
      <c r="D196" s="188">
        <f t="shared" si="15"/>
        <v>7139</v>
      </c>
      <c r="E196" s="173">
        <f t="shared" si="15"/>
        <v>6293</v>
      </c>
      <c r="F196" s="188">
        <f t="shared" si="15"/>
        <v>11008</v>
      </c>
      <c r="G196" s="217">
        <f t="shared" si="16"/>
        <v>1.75</v>
      </c>
      <c r="H196" s="217">
        <f t="shared" si="17"/>
        <v>41.46</v>
      </c>
      <c r="I196" s="218">
        <f t="shared" si="18"/>
        <v>3684</v>
      </c>
      <c r="J196" s="219">
        <f t="shared" si="18"/>
        <v>1487</v>
      </c>
      <c r="K196" s="220">
        <f t="shared" si="18"/>
        <v>853</v>
      </c>
      <c r="L196" s="220">
        <f t="shared" si="18"/>
        <v>268</v>
      </c>
      <c r="M196" s="221">
        <f t="shared" si="18"/>
        <v>1</v>
      </c>
      <c r="N196" s="173">
        <f t="shared" si="19"/>
        <v>2609</v>
      </c>
      <c r="O196" s="188">
        <f t="shared" si="20"/>
        <v>154</v>
      </c>
      <c r="P196" s="188">
        <f t="shared" si="20"/>
        <v>1282</v>
      </c>
      <c r="Q196" s="188">
        <f t="shared" si="20"/>
        <v>283</v>
      </c>
      <c r="R196" s="188"/>
    </row>
    <row r="197" spans="1:18" ht="13.5">
      <c r="A197" s="139">
        <v>37</v>
      </c>
      <c r="B197" s="176" t="s">
        <v>84</v>
      </c>
      <c r="C197" s="177" t="s">
        <v>205</v>
      </c>
      <c r="D197" s="178">
        <f t="shared" si="15"/>
        <v>9748</v>
      </c>
      <c r="E197" s="179">
        <f t="shared" si="15"/>
        <v>8388</v>
      </c>
      <c r="F197" s="178">
        <f t="shared" si="15"/>
        <v>12389</v>
      </c>
      <c r="G197" s="222">
        <f t="shared" si="16"/>
        <v>1.48</v>
      </c>
      <c r="H197" s="222">
        <f t="shared" si="17"/>
        <v>39.59</v>
      </c>
      <c r="I197" s="223">
        <f t="shared" si="18"/>
        <v>5067</v>
      </c>
      <c r="J197" s="224">
        <f t="shared" si="18"/>
        <v>1943</v>
      </c>
      <c r="K197" s="225">
        <f t="shared" si="18"/>
        <v>1077</v>
      </c>
      <c r="L197" s="225">
        <f t="shared" si="18"/>
        <v>286</v>
      </c>
      <c r="M197" s="226">
        <f t="shared" si="18"/>
        <v>15</v>
      </c>
      <c r="N197" s="179">
        <f t="shared" si="19"/>
        <v>3321</v>
      </c>
      <c r="O197" s="178">
        <f t="shared" si="20"/>
        <v>81</v>
      </c>
      <c r="P197" s="178">
        <f t="shared" si="20"/>
        <v>1044</v>
      </c>
      <c r="Q197" s="178">
        <f t="shared" si="20"/>
        <v>230</v>
      </c>
      <c r="R197" s="178"/>
    </row>
    <row r="198" spans="1:18" ht="13.5">
      <c r="A198" s="139">
        <v>38</v>
      </c>
      <c r="B198" s="176" t="s">
        <v>85</v>
      </c>
      <c r="C198" s="177" t="s">
        <v>206</v>
      </c>
      <c r="D198" s="178">
        <f t="shared" si="15"/>
        <v>13273</v>
      </c>
      <c r="E198" s="179">
        <f t="shared" si="15"/>
        <v>10903</v>
      </c>
      <c r="F198" s="178">
        <f t="shared" si="15"/>
        <v>14884</v>
      </c>
      <c r="G198" s="222">
        <f t="shared" si="16"/>
        <v>1.37</v>
      </c>
      <c r="H198" s="222">
        <f t="shared" si="17"/>
        <v>32.8</v>
      </c>
      <c r="I198" s="223">
        <f t="shared" si="18"/>
        <v>7327</v>
      </c>
      <c r="J198" s="224">
        <f t="shared" si="18"/>
        <v>2172</v>
      </c>
      <c r="K198" s="225">
        <f t="shared" si="18"/>
        <v>1064</v>
      </c>
      <c r="L198" s="225">
        <f t="shared" si="18"/>
        <v>338</v>
      </c>
      <c r="M198" s="226">
        <f t="shared" si="18"/>
        <v>2</v>
      </c>
      <c r="N198" s="179">
        <f t="shared" si="19"/>
        <v>3576</v>
      </c>
      <c r="O198" s="178">
        <f t="shared" si="20"/>
        <v>95</v>
      </c>
      <c r="P198" s="178">
        <f t="shared" si="20"/>
        <v>1746</v>
      </c>
      <c r="Q198" s="178">
        <f t="shared" si="20"/>
        <v>398</v>
      </c>
      <c r="R198" s="178"/>
    </row>
    <row r="199" spans="1:18" ht="13.5">
      <c r="A199" s="139">
        <v>39</v>
      </c>
      <c r="B199" s="176" t="s">
        <v>86</v>
      </c>
      <c r="C199" s="177" t="s">
        <v>207</v>
      </c>
      <c r="D199" s="227">
        <f t="shared" si="15"/>
        <v>7062</v>
      </c>
      <c r="E199" s="179">
        <f t="shared" si="15"/>
        <v>5407</v>
      </c>
      <c r="F199" s="227">
        <f t="shared" si="15"/>
        <v>8279</v>
      </c>
      <c r="G199" s="222">
        <f t="shared" si="16"/>
        <v>1.53</v>
      </c>
      <c r="H199" s="222">
        <f t="shared" si="17"/>
        <v>34.97</v>
      </c>
      <c r="I199" s="223">
        <f t="shared" si="18"/>
        <v>3516</v>
      </c>
      <c r="J199" s="228">
        <f t="shared" si="18"/>
        <v>1086</v>
      </c>
      <c r="K199" s="229">
        <f t="shared" si="18"/>
        <v>597</v>
      </c>
      <c r="L199" s="229">
        <f t="shared" si="18"/>
        <v>204</v>
      </c>
      <c r="M199" s="230">
        <f t="shared" si="18"/>
        <v>4</v>
      </c>
      <c r="N199" s="179">
        <f t="shared" si="19"/>
        <v>1891</v>
      </c>
      <c r="O199" s="227">
        <f t="shared" si="20"/>
        <v>184</v>
      </c>
      <c r="P199" s="227">
        <f t="shared" si="20"/>
        <v>979</v>
      </c>
      <c r="Q199" s="227">
        <f t="shared" si="20"/>
        <v>167</v>
      </c>
      <c r="R199" s="227"/>
    </row>
    <row r="200" spans="1:18" ht="13.5">
      <c r="A200" s="139">
        <v>40</v>
      </c>
      <c r="B200" s="182" t="s">
        <v>87</v>
      </c>
      <c r="C200" s="183" t="s">
        <v>208</v>
      </c>
      <c r="D200" s="184">
        <f t="shared" si="15"/>
        <v>47536</v>
      </c>
      <c r="E200" s="185">
        <f t="shared" si="15"/>
        <v>38741</v>
      </c>
      <c r="F200" s="184">
        <f t="shared" si="15"/>
        <v>49940</v>
      </c>
      <c r="G200" s="231">
        <f t="shared" si="16"/>
        <v>1.29</v>
      </c>
      <c r="H200" s="231">
        <f t="shared" si="17"/>
        <v>30.88</v>
      </c>
      <c r="I200" s="232">
        <f t="shared" si="18"/>
        <v>26776</v>
      </c>
      <c r="J200" s="233">
        <f t="shared" si="18"/>
        <v>7472</v>
      </c>
      <c r="K200" s="234">
        <f t="shared" si="18"/>
        <v>3473</v>
      </c>
      <c r="L200" s="234">
        <f t="shared" si="18"/>
        <v>1004</v>
      </c>
      <c r="M200" s="235">
        <f t="shared" si="18"/>
        <v>16</v>
      </c>
      <c r="N200" s="185">
        <f t="shared" si="19"/>
        <v>11965</v>
      </c>
      <c r="O200" s="184">
        <f t="shared" si="20"/>
        <v>678</v>
      </c>
      <c r="P200" s="184">
        <f t="shared" si="20"/>
        <v>4295</v>
      </c>
      <c r="Q200" s="184">
        <f t="shared" si="20"/>
        <v>805</v>
      </c>
      <c r="R200" s="184"/>
    </row>
    <row r="201" spans="1:18" ht="13.5">
      <c r="A201" s="139">
        <v>41</v>
      </c>
      <c r="B201" s="170" t="s">
        <v>88</v>
      </c>
      <c r="C201" s="171" t="s">
        <v>209</v>
      </c>
      <c r="D201" s="188">
        <f t="shared" si="15"/>
        <v>8650</v>
      </c>
      <c r="E201" s="173">
        <f t="shared" si="15"/>
        <v>8069</v>
      </c>
      <c r="F201" s="188">
        <f t="shared" si="15"/>
        <v>17132</v>
      </c>
      <c r="G201" s="217">
        <f t="shared" si="16"/>
        <v>2.12</v>
      </c>
      <c r="H201" s="217">
        <f t="shared" si="17"/>
        <v>46.49</v>
      </c>
      <c r="I201" s="218">
        <f t="shared" si="18"/>
        <v>4318</v>
      </c>
      <c r="J201" s="219">
        <f t="shared" si="18"/>
        <v>2096</v>
      </c>
      <c r="K201" s="220">
        <f t="shared" si="18"/>
        <v>1311</v>
      </c>
      <c r="L201" s="220">
        <f t="shared" si="18"/>
        <v>344</v>
      </c>
      <c r="M201" s="221">
        <f t="shared" si="18"/>
        <v>0</v>
      </c>
      <c r="N201" s="173">
        <f t="shared" si="19"/>
        <v>3751</v>
      </c>
      <c r="O201" s="188">
        <f t="shared" si="20"/>
        <v>76</v>
      </c>
      <c r="P201" s="188">
        <f t="shared" si="20"/>
        <v>1443</v>
      </c>
      <c r="Q201" s="188">
        <f t="shared" si="20"/>
        <v>184</v>
      </c>
      <c r="R201" s="188"/>
    </row>
    <row r="202" spans="1:18" ht="13.5">
      <c r="A202" s="139">
        <v>42</v>
      </c>
      <c r="B202" s="176" t="s">
        <v>89</v>
      </c>
      <c r="C202" s="177" t="s">
        <v>210</v>
      </c>
      <c r="D202" s="178">
        <f t="shared" si="15"/>
        <v>14406</v>
      </c>
      <c r="E202" s="179">
        <f t="shared" si="15"/>
        <v>12760</v>
      </c>
      <c r="F202" s="178">
        <f t="shared" si="15"/>
        <v>25795</v>
      </c>
      <c r="G202" s="222">
        <f t="shared" si="16"/>
        <v>2.02</v>
      </c>
      <c r="H202" s="222">
        <f t="shared" si="17"/>
        <v>44.51</v>
      </c>
      <c r="I202" s="223">
        <f t="shared" si="18"/>
        <v>7081</v>
      </c>
      <c r="J202" s="224">
        <f t="shared" si="18"/>
        <v>3097</v>
      </c>
      <c r="K202" s="225">
        <f t="shared" si="18"/>
        <v>1976</v>
      </c>
      <c r="L202" s="225">
        <f t="shared" si="18"/>
        <v>606</v>
      </c>
      <c r="M202" s="226">
        <f t="shared" si="18"/>
        <v>0</v>
      </c>
      <c r="N202" s="179">
        <f t="shared" si="19"/>
        <v>5679</v>
      </c>
      <c r="O202" s="178">
        <f t="shared" si="20"/>
        <v>211</v>
      </c>
      <c r="P202" s="178">
        <f t="shared" si="20"/>
        <v>1616</v>
      </c>
      <c r="Q202" s="178">
        <f t="shared" si="20"/>
        <v>570</v>
      </c>
      <c r="R202" s="178"/>
    </row>
    <row r="203" spans="1:18" ht="13.5">
      <c r="A203" s="139">
        <v>43</v>
      </c>
      <c r="B203" s="176" t="s">
        <v>90</v>
      </c>
      <c r="C203" s="177" t="s">
        <v>211</v>
      </c>
      <c r="D203" s="178">
        <f t="shared" si="15"/>
        <v>17401</v>
      </c>
      <c r="E203" s="179">
        <f t="shared" si="15"/>
        <v>16190</v>
      </c>
      <c r="F203" s="178">
        <f t="shared" si="15"/>
        <v>26983</v>
      </c>
      <c r="G203" s="222">
        <f t="shared" si="16"/>
        <v>1.67</v>
      </c>
      <c r="H203" s="222">
        <f t="shared" si="17"/>
        <v>38.45</v>
      </c>
      <c r="I203" s="223">
        <f t="shared" si="18"/>
        <v>9965</v>
      </c>
      <c r="J203" s="224">
        <f t="shared" si="18"/>
        <v>3577</v>
      </c>
      <c r="K203" s="225">
        <f t="shared" si="18"/>
        <v>2058</v>
      </c>
      <c r="L203" s="225">
        <f t="shared" si="18"/>
        <v>501</v>
      </c>
      <c r="M203" s="226">
        <f t="shared" si="18"/>
        <v>89</v>
      </c>
      <c r="N203" s="179">
        <f t="shared" si="19"/>
        <v>6225</v>
      </c>
      <c r="O203" s="178">
        <f t="shared" si="20"/>
        <v>1631</v>
      </c>
      <c r="P203" s="178">
        <f t="shared" si="20"/>
        <v>2846</v>
      </c>
      <c r="Q203" s="178">
        <f t="shared" si="20"/>
        <v>892</v>
      </c>
      <c r="R203" s="178"/>
    </row>
    <row r="204" spans="1:18" ht="13.5">
      <c r="A204" s="139">
        <v>44</v>
      </c>
      <c r="B204" s="176" t="s">
        <v>91</v>
      </c>
      <c r="C204" s="177" t="s">
        <v>212</v>
      </c>
      <c r="D204" s="227">
        <f t="shared" si="15"/>
        <v>10674</v>
      </c>
      <c r="E204" s="179">
        <f t="shared" si="15"/>
        <v>9098</v>
      </c>
      <c r="F204" s="227">
        <f t="shared" si="15"/>
        <v>19304</v>
      </c>
      <c r="G204" s="222">
        <f t="shared" si="16"/>
        <v>2.12</v>
      </c>
      <c r="H204" s="222">
        <f t="shared" si="17"/>
        <v>43.38</v>
      </c>
      <c r="I204" s="223">
        <f t="shared" si="18"/>
        <v>5151</v>
      </c>
      <c r="J204" s="228">
        <f t="shared" si="18"/>
        <v>2186</v>
      </c>
      <c r="K204" s="229">
        <f t="shared" si="18"/>
        <v>1398</v>
      </c>
      <c r="L204" s="229">
        <f t="shared" si="18"/>
        <v>363</v>
      </c>
      <c r="M204" s="230">
        <f t="shared" si="18"/>
        <v>0</v>
      </c>
      <c r="N204" s="179">
        <f t="shared" si="19"/>
        <v>3947</v>
      </c>
      <c r="O204" s="227">
        <f t="shared" si="20"/>
        <v>156</v>
      </c>
      <c r="P204" s="227">
        <f t="shared" si="20"/>
        <v>921</v>
      </c>
      <c r="Q204" s="227">
        <f t="shared" si="20"/>
        <v>229</v>
      </c>
      <c r="R204" s="227"/>
    </row>
    <row r="205" spans="1:18" ht="13.5">
      <c r="A205" s="139">
        <v>45</v>
      </c>
      <c r="B205" s="182" t="s">
        <v>92</v>
      </c>
      <c r="C205" s="183" t="s">
        <v>213</v>
      </c>
      <c r="D205" s="184">
        <f t="shared" si="15"/>
        <v>11080</v>
      </c>
      <c r="E205" s="185">
        <f t="shared" si="15"/>
        <v>9374</v>
      </c>
      <c r="F205" s="184">
        <f t="shared" si="15"/>
        <v>20668</v>
      </c>
      <c r="G205" s="231">
        <f t="shared" si="16"/>
        <v>2.2</v>
      </c>
      <c r="H205" s="231">
        <f t="shared" si="17"/>
        <v>46.55</v>
      </c>
      <c r="I205" s="232">
        <f t="shared" si="18"/>
        <v>5010</v>
      </c>
      <c r="J205" s="233">
        <f t="shared" si="18"/>
        <v>2422</v>
      </c>
      <c r="K205" s="234">
        <f t="shared" si="18"/>
        <v>1498</v>
      </c>
      <c r="L205" s="234">
        <f t="shared" si="18"/>
        <v>418</v>
      </c>
      <c r="M205" s="235">
        <f t="shared" si="18"/>
        <v>26</v>
      </c>
      <c r="N205" s="185">
        <f t="shared" si="19"/>
        <v>4364</v>
      </c>
      <c r="O205" s="184">
        <f t="shared" si="20"/>
        <v>96</v>
      </c>
      <c r="P205" s="184">
        <f t="shared" si="20"/>
        <v>817</v>
      </c>
      <c r="Q205" s="184">
        <f t="shared" si="20"/>
        <v>241</v>
      </c>
      <c r="R205" s="184"/>
    </row>
    <row r="206" spans="1:18" ht="13.5">
      <c r="A206" s="139">
        <v>46</v>
      </c>
      <c r="B206" s="170" t="s">
        <v>93</v>
      </c>
      <c r="C206" s="171" t="s">
        <v>7</v>
      </c>
      <c r="D206" s="188">
        <f t="shared" si="15"/>
        <v>16170</v>
      </c>
      <c r="E206" s="173">
        <f t="shared" si="15"/>
        <v>14328</v>
      </c>
      <c r="F206" s="188">
        <f t="shared" si="15"/>
        <v>27737</v>
      </c>
      <c r="G206" s="217">
        <f t="shared" si="16"/>
        <v>1.94</v>
      </c>
      <c r="H206" s="217">
        <f t="shared" si="17"/>
        <v>41.9</v>
      </c>
      <c r="I206" s="218">
        <f t="shared" si="18"/>
        <v>8325</v>
      </c>
      <c r="J206" s="219">
        <f t="shared" si="18"/>
        <v>3352</v>
      </c>
      <c r="K206" s="220">
        <f t="shared" si="18"/>
        <v>2068</v>
      </c>
      <c r="L206" s="220">
        <f t="shared" si="18"/>
        <v>582</v>
      </c>
      <c r="M206" s="221">
        <f t="shared" si="18"/>
        <v>1</v>
      </c>
      <c r="N206" s="173">
        <f t="shared" si="19"/>
        <v>6003</v>
      </c>
      <c r="O206" s="188">
        <f t="shared" si="20"/>
        <v>117</v>
      </c>
      <c r="P206" s="188">
        <f t="shared" si="20"/>
        <v>1412</v>
      </c>
      <c r="Q206" s="188">
        <f t="shared" si="20"/>
        <v>51</v>
      </c>
      <c r="R206" s="188"/>
    </row>
    <row r="207" spans="1:18" ht="13.5">
      <c r="A207" s="139">
        <v>47</v>
      </c>
      <c r="B207" s="182" t="s">
        <v>94</v>
      </c>
      <c r="C207" s="183" t="s">
        <v>214</v>
      </c>
      <c r="D207" s="184">
        <f t="shared" si="15"/>
        <v>17341</v>
      </c>
      <c r="E207" s="185">
        <f t="shared" si="15"/>
        <v>13373</v>
      </c>
      <c r="F207" s="184">
        <f t="shared" si="15"/>
        <v>30544</v>
      </c>
      <c r="G207" s="231">
        <f t="shared" si="16"/>
        <v>2.28</v>
      </c>
      <c r="H207" s="231">
        <f t="shared" si="17"/>
        <v>49.32</v>
      </c>
      <c r="I207" s="232">
        <f t="shared" si="18"/>
        <v>6778</v>
      </c>
      <c r="J207" s="233">
        <f t="shared" si="18"/>
        <v>3592</v>
      </c>
      <c r="K207" s="234">
        <f t="shared" si="18"/>
        <v>2474</v>
      </c>
      <c r="L207" s="234">
        <f t="shared" si="18"/>
        <v>527</v>
      </c>
      <c r="M207" s="235">
        <f t="shared" si="18"/>
        <v>2</v>
      </c>
      <c r="N207" s="185">
        <f t="shared" si="19"/>
        <v>6595</v>
      </c>
      <c r="O207" s="184">
        <f t="shared" si="20"/>
        <v>236</v>
      </c>
      <c r="P207" s="184">
        <f t="shared" si="20"/>
        <v>1065</v>
      </c>
      <c r="Q207" s="184">
        <f t="shared" si="20"/>
        <v>207</v>
      </c>
      <c r="R207" s="184"/>
    </row>
    <row r="208" spans="1:18" ht="14.25" thickBot="1">
      <c r="A208" s="139"/>
      <c r="B208" s="142"/>
      <c r="C208" s="142"/>
      <c r="D208" s="139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</row>
    <row r="209" spans="1:18" ht="14.25" thickBot="1">
      <c r="A209" s="139"/>
      <c r="B209" s="237" t="s">
        <v>335</v>
      </c>
      <c r="C209" s="238"/>
      <c r="D209" s="190">
        <f>SUM(D161:D207)</f>
        <v>1205570</v>
      </c>
      <c r="E209" s="190">
        <f>SUM(E161:E207)</f>
        <v>1055608</v>
      </c>
      <c r="F209" s="190">
        <f>SUM(F161:F207)</f>
        <v>1393909</v>
      </c>
      <c r="G209" s="191">
        <f>ROUND(F209/E209,2)</f>
        <v>1.32</v>
      </c>
      <c r="H209" s="191">
        <f>ROUND(N209/E209*100,2)</f>
        <v>31.35</v>
      </c>
      <c r="I209" s="192">
        <f aca="true" t="shared" si="21" ref="I209:Q209">SUM(I161:I207)</f>
        <v>724719</v>
      </c>
      <c r="J209" s="193">
        <f t="shared" si="21"/>
        <v>199645</v>
      </c>
      <c r="K209" s="194">
        <f t="shared" si="21"/>
        <v>104037</v>
      </c>
      <c r="L209" s="192">
        <f t="shared" si="21"/>
        <v>25737</v>
      </c>
      <c r="M209" s="193">
        <f t="shared" si="21"/>
        <v>1470</v>
      </c>
      <c r="N209" s="193">
        <f t="shared" si="21"/>
        <v>330889</v>
      </c>
      <c r="O209" s="194">
        <f t="shared" si="21"/>
        <v>21035</v>
      </c>
      <c r="P209" s="190">
        <f t="shared" si="21"/>
        <v>138784</v>
      </c>
      <c r="Q209" s="190">
        <f t="shared" si="21"/>
        <v>41429</v>
      </c>
      <c r="R209" s="190"/>
    </row>
  </sheetData>
  <sheetProtection/>
  <mergeCells count="17">
    <mergeCell ref="J158:N158"/>
    <mergeCell ref="J60:N60"/>
    <mergeCell ref="J6:N6"/>
    <mergeCell ref="G6:G7"/>
    <mergeCell ref="H6:H7"/>
    <mergeCell ref="G60:G61"/>
    <mergeCell ref="H60:H61"/>
    <mergeCell ref="O158:O159"/>
    <mergeCell ref="P158:P159"/>
    <mergeCell ref="Q158:Q159"/>
    <mergeCell ref="R158:R159"/>
    <mergeCell ref="B209:C209"/>
    <mergeCell ref="D158:D159"/>
    <mergeCell ref="E158:E159"/>
    <mergeCell ref="F158:F159"/>
    <mergeCell ref="G158:G159"/>
    <mergeCell ref="H158:H1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1" r:id="rId1"/>
  <rowBreaks count="2" manualBreakCount="2">
    <brk id="57" max="17" man="1"/>
    <brk id="1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ladmin</cp:lastModifiedBy>
  <cp:lastPrinted>2008-10-06T05:25:26Z</cp:lastPrinted>
  <dcterms:created xsi:type="dcterms:W3CDTF">1996-11-06T04:17:08Z</dcterms:created>
  <dcterms:modified xsi:type="dcterms:W3CDTF">2013-09-25T02:51:03Z</dcterms:modified>
  <cp:category/>
  <cp:version/>
  <cp:contentType/>
  <cp:contentStatus/>
</cp:coreProperties>
</file>