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7010" windowHeight="11640" tabRatio="599" activeTab="1"/>
  </bookViews>
  <sheets>
    <sheet name="H17-１歳６か月" sheetId="1" r:id="rId1"/>
    <sheet name="H17-３歳児" sheetId="2" r:id="rId2"/>
  </sheets>
  <definedNames>
    <definedName name="_xlnm.Print_Area" localSheetId="0">'H17-１歳６か月'!$B:$S</definedName>
    <definedName name="_xlnm.Print_Area" localSheetId="1">'H17-３歳児'!$B$2:$Q$208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53" authorId="0">
      <text>
        <r>
          <rPr>
            <b/>
            <sz val="10"/>
            <rFont val="ＭＳ Ｐゴシック"/>
            <family val="3"/>
          </rPr>
          <t>手入力（生歯ゼロの1名分誤差）</t>
        </r>
      </text>
    </comment>
  </commentList>
</comments>
</file>

<file path=xl/sharedStrings.xml><?xml version="1.0" encoding="utf-8"?>
<sst xmlns="http://schemas.openxmlformats.org/spreadsheetml/2006/main" count="934" uniqueCount="309">
  <si>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</si>
  <si>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</si>
  <si>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</si>
  <si>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</si>
  <si>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</si>
  <si>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</si>
  <si>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</si>
  <si>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</si>
  <si>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</si>
  <si>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</si>
  <si>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</si>
  <si>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</si>
  <si>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</si>
  <si>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</si>
  <si>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</si>
  <si>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</si>
  <si>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</si>
  <si>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</si>
  <si>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</si>
  <si>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</si>
  <si>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>むし歯の</t>
  </si>
  <si>
    <t>横須賀市</t>
  </si>
  <si>
    <t>相模原市</t>
  </si>
  <si>
    <t>さいたま市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</si>
  <si>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</si>
  <si>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</si>
  <si>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</si>
  <si>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</si>
  <si>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</si>
  <si>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</si>
  <si>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</si>
  <si>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</si>
  <si>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(1)　１歳６か月児歯科健康診査</t>
  </si>
  <si>
    <t>備　考</t>
  </si>
  <si>
    <t>むし歯の型別分類</t>
  </si>
  <si>
    <t>総　　数</t>
  </si>
  <si>
    <t>Ｏ型</t>
  </si>
  <si>
    <t>Ａ型</t>
  </si>
  <si>
    <t>Ｂ型</t>
  </si>
  <si>
    <t>Ｃ型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</si>
  <si>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</si>
  <si>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</si>
  <si>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</si>
  <si>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</si>
  <si>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</si>
  <si>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</si>
  <si>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</si>
  <si>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</si>
  <si>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</si>
  <si>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</si>
  <si>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</si>
  <si>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</si>
  <si>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</si>
  <si>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</si>
  <si>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</si>
  <si>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</si>
  <si>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</si>
  <si>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</si>
  <si>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</si>
  <si>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</si>
  <si>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</si>
  <si>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</si>
  <si>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</si>
  <si>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</si>
  <si>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</si>
  <si>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</si>
  <si>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</si>
  <si>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</si>
  <si>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</si>
  <si>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</si>
  <si>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</si>
  <si>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</si>
  <si>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</si>
  <si>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</si>
  <si>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</si>
  <si>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</si>
  <si>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</si>
  <si>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</si>
  <si>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</si>
  <si>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</si>
  <si>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</si>
  <si>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</si>
  <si>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</si>
  <si>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</si>
  <si>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</si>
  <si>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</si>
  <si>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</si>
  <si>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</si>
  <si>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</si>
  <si>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</si>
  <si>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</si>
  <si>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</si>
  <si>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</si>
  <si>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</si>
  <si>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</si>
  <si>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</si>
  <si>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</si>
  <si>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</si>
  <si>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</si>
  <si>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</si>
  <si>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</si>
  <si>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</si>
  <si>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</si>
  <si>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</si>
  <si>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</si>
  <si>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</si>
  <si>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</si>
  <si>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</si>
  <si>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</si>
  <si>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</si>
  <si>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</si>
  <si>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</si>
  <si>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</si>
  <si>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</si>
  <si>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</si>
  <si>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</si>
  <si>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</si>
  <si>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</si>
  <si>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</si>
  <si>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</si>
  <si>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</si>
  <si>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</si>
  <si>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</si>
  <si>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</si>
  <si>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</si>
  <si>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</si>
  <si>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</si>
  <si>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</si>
  <si>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</si>
  <si>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</si>
  <si>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</si>
  <si>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</si>
  <si>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</si>
  <si>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</si>
  <si>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</si>
  <si>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</si>
  <si>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</si>
  <si>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</si>
  <si>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</si>
  <si>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</si>
  <si>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</si>
  <si>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</si>
  <si>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</si>
  <si>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</si>
  <si>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</si>
  <si>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</si>
  <si>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</si>
  <si>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</si>
  <si>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</si>
  <si>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</si>
  <si>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</si>
  <si>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</si>
  <si>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</si>
  <si>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</si>
  <si>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</si>
  <si>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</si>
  <si>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</si>
  <si>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</si>
  <si>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</si>
  <si>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</si>
  <si>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</si>
  <si>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</si>
  <si>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</si>
  <si>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</si>
  <si>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</si>
  <si>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</si>
  <si>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</si>
  <si>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</si>
  <si>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</si>
  <si>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</si>
  <si>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</si>
  <si>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</si>
  <si>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</si>
  <si>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</si>
  <si>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</si>
  <si>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</si>
  <si>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</si>
  <si>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</si>
  <si>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</si>
  <si>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</si>
  <si>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</si>
  <si>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</si>
  <si>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</si>
  <si>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</si>
  <si>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</si>
  <si>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</si>
  <si>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</si>
  <si>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</si>
  <si>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</si>
  <si>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</si>
  <si>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</si>
  <si>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</si>
  <si>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</si>
  <si>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</si>
  <si>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</si>
  <si>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</si>
  <si>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</si>
  <si>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</si>
  <si>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</si>
  <si>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</si>
  <si>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</si>
  <si>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</si>
  <si>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</si>
  <si>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</si>
  <si>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</si>
  <si>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</si>
  <si>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</si>
  <si>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</si>
  <si>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</si>
  <si>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</si>
  <si>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</si>
  <si>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</si>
  <si>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</si>
  <si>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</si>
  <si>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</si>
  <si>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福岡市</t>
  </si>
  <si>
    <t>旭川市</t>
  </si>
  <si>
    <t>秋田市</t>
  </si>
  <si>
    <t>郡山市</t>
  </si>
  <si>
    <t>川越市</t>
  </si>
  <si>
    <t>船橋市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</si>
  <si>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</si>
  <si>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</si>
  <si>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</si>
  <si>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</si>
  <si>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</si>
  <si>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</si>
  <si>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</si>
  <si>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</si>
  <si>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</si>
  <si>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</si>
  <si>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</si>
  <si>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</si>
  <si>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</si>
  <si>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</si>
  <si>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</si>
  <si>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</si>
  <si>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</si>
  <si>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</si>
  <si>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</si>
  <si>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</si>
  <si>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</si>
  <si>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</si>
  <si>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</si>
  <si>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</si>
  <si>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小樽市</t>
  </si>
  <si>
    <t>函館市</t>
  </si>
  <si>
    <t>尼崎市</t>
  </si>
  <si>
    <t>西宮市</t>
  </si>
  <si>
    <t>呉市</t>
  </si>
  <si>
    <t>下関市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</si>
  <si>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</si>
  <si>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</si>
  <si>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</si>
  <si>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</si>
  <si>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</si>
  <si>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</si>
  <si>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</si>
  <si>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</si>
  <si>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</si>
  <si>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</si>
  <si>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</si>
  <si>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</si>
  <si>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</si>
  <si>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</si>
  <si>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</si>
  <si>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</si>
  <si>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</si>
  <si>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</si>
  <si>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</si>
  <si>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</si>
  <si>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※　　１歳６か月児歯科健康診査における計は、Ａ型、Ｂ型、Ｃ型、不詳2を足した人数であり、</t>
  </si>
  <si>
    <t>　　　受診者数は、Ｏ1型、Ｏ2型、不詳1、計を足した人数である。</t>
  </si>
  <si>
    <t>※※　３歳児歯科健康診査における計はＡ型、Ｂ型、Ｃ型、不詳3を足した人数であり、</t>
  </si>
  <si>
    <t>　　　受診者数は、Ｏ型、計を足した人数である。</t>
  </si>
  <si>
    <t>むし歯
有病者率</t>
  </si>
  <si>
    <t>一人平均
むし歯数</t>
  </si>
  <si>
    <t>本</t>
  </si>
  <si>
    <t>むし歯の
ない者</t>
  </si>
  <si>
    <t>048</t>
  </si>
  <si>
    <t>095</t>
  </si>
  <si>
    <t>096</t>
  </si>
  <si>
    <t>097</t>
  </si>
  <si>
    <t>藤沢市</t>
  </si>
  <si>
    <t>128</t>
  </si>
  <si>
    <t>生歯０の者1名</t>
  </si>
  <si>
    <t>平成１７年度母子保健課所管国庫補助事業等に係る実施状況調べ</t>
  </si>
  <si>
    <t>むし歯の
総　　数</t>
  </si>
  <si>
    <t>不詳1</t>
  </si>
  <si>
    <t>不詳2</t>
  </si>
  <si>
    <t>％</t>
  </si>
  <si>
    <t>001</t>
  </si>
  <si>
    <t>002</t>
  </si>
  <si>
    <t>003</t>
  </si>
  <si>
    <t>軟組織
の異常</t>
  </si>
  <si>
    <t>咬合
異常</t>
  </si>
  <si>
    <t>その他
の異常</t>
  </si>
  <si>
    <t>咬合
異常</t>
  </si>
  <si>
    <t>合　　計</t>
  </si>
  <si>
    <t>087</t>
  </si>
  <si>
    <t>合　　計</t>
  </si>
  <si>
    <t>　３歳児歯科健康診査実施状況（都道府県）</t>
  </si>
  <si>
    <t>　３歳児歯科健康診査実施状況（政令市・特別区）</t>
  </si>
  <si>
    <t>　１歳６か月児歯科健康診査実施状況（都道府県）</t>
  </si>
  <si>
    <t>　１歳６か月児歯科健康診査実施状況（政令市・特別区）</t>
  </si>
  <si>
    <t>平成１７年度</t>
  </si>
  <si>
    <t>　</t>
  </si>
  <si>
    <t>　１歳６か月児歯科健康診査実施状況（都道府県、政令市・特別区を含む）</t>
  </si>
  <si>
    <t>　３歳児歯科健康診査実施状況（都道府県、政令市・特別区を含む）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</si>
</sst>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b/>
      <sz val="10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.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 locked="0"/>
    </xf>
    <xf numFmtId="49" fontId="12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 quotePrefix="1">
      <alignment/>
      <protection locked="0"/>
    </xf>
    <xf numFmtId="180" fontId="12" fillId="0" borderId="0" xfId="0" applyNumberFormat="1" applyFont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Continuous" vertical="center"/>
      <protection locked="0"/>
    </xf>
    <xf numFmtId="49" fontId="12" fillId="33" borderId="18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right"/>
      <protection locked="0"/>
    </xf>
    <xf numFmtId="180" fontId="12" fillId="33" borderId="16" xfId="0" applyNumberFormat="1" applyFont="1" applyFill="1" applyBorder="1" applyAlignment="1" applyProtection="1">
      <alignment horizontal="right"/>
      <protection locked="0"/>
    </xf>
    <xf numFmtId="0" fontId="12" fillId="33" borderId="10" xfId="0" applyFont="1" applyFill="1" applyBorder="1" applyAlignment="1" applyProtection="1">
      <alignment horizontal="right"/>
      <protection locked="0"/>
    </xf>
    <xf numFmtId="49" fontId="12" fillId="0" borderId="19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distributed"/>
      <protection locked="0"/>
    </xf>
    <xf numFmtId="38" fontId="12" fillId="0" borderId="21" xfId="0" applyNumberFormat="1" applyFont="1" applyFill="1" applyBorder="1" applyAlignment="1" applyProtection="1">
      <alignment horizontal="right"/>
      <protection locked="0"/>
    </xf>
    <xf numFmtId="38" fontId="12" fillId="34" borderId="22" xfId="0" applyNumberFormat="1" applyFont="1" applyFill="1" applyBorder="1" applyAlignment="1" applyProtection="1">
      <alignment horizontal="right"/>
      <protection/>
    </xf>
    <xf numFmtId="38" fontId="12" fillId="0" borderId="22" xfId="0" applyNumberFormat="1" applyFont="1" applyFill="1" applyBorder="1" applyAlignment="1" applyProtection="1">
      <alignment horizontal="right"/>
      <protection locked="0"/>
    </xf>
    <xf numFmtId="180" fontId="12" fillId="34" borderId="21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34" borderId="21" xfId="0" applyNumberFormat="1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right"/>
      <protection locked="0"/>
    </xf>
    <xf numFmtId="49" fontId="12" fillId="0" borderId="24" xfId="0" applyNumberFormat="1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distributed"/>
      <protection locked="0"/>
    </xf>
    <xf numFmtId="38" fontId="12" fillId="0" borderId="26" xfId="0" applyNumberFormat="1" applyFont="1" applyFill="1" applyBorder="1" applyAlignment="1" applyProtection="1">
      <alignment horizontal="right"/>
      <protection locked="0"/>
    </xf>
    <xf numFmtId="38" fontId="12" fillId="34" borderId="27" xfId="0" applyNumberFormat="1" applyFont="1" applyFill="1" applyBorder="1" applyAlignment="1" applyProtection="1">
      <alignment horizontal="right"/>
      <protection/>
    </xf>
    <xf numFmtId="38" fontId="12" fillId="0" borderId="27" xfId="0" applyNumberFormat="1" applyFont="1" applyFill="1" applyBorder="1" applyAlignment="1" applyProtection="1">
      <alignment horizontal="right"/>
      <protection locked="0"/>
    </xf>
    <xf numFmtId="180" fontId="12" fillId="34" borderId="26" xfId="0" applyNumberFormat="1" applyFont="1" applyFill="1" applyBorder="1" applyAlignment="1" applyProtection="1">
      <alignment horizontal="right"/>
      <protection locked="0"/>
    </xf>
    <xf numFmtId="38" fontId="12" fillId="0" borderId="28" xfId="0" applyNumberFormat="1" applyFont="1" applyFill="1" applyBorder="1" applyAlignment="1" applyProtection="1">
      <alignment horizontal="right"/>
      <protection locked="0"/>
    </xf>
    <xf numFmtId="38" fontId="12" fillId="34" borderId="26" xfId="0" applyNumberFormat="1" applyFont="1" applyFill="1" applyBorder="1" applyAlignment="1" applyProtection="1">
      <alignment horizontal="right"/>
      <protection/>
    </xf>
    <xf numFmtId="0" fontId="12" fillId="0" borderId="27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distributed"/>
      <protection locked="0"/>
    </xf>
    <xf numFmtId="38" fontId="12" fillId="0" borderId="31" xfId="0" applyNumberFormat="1" applyFont="1" applyFill="1" applyBorder="1" applyAlignment="1" applyProtection="1">
      <alignment horizontal="right"/>
      <protection locked="0"/>
    </xf>
    <xf numFmtId="38" fontId="12" fillId="34" borderId="32" xfId="0" applyNumberFormat="1" applyFont="1" applyFill="1" applyBorder="1" applyAlignment="1" applyProtection="1">
      <alignment horizontal="right"/>
      <protection/>
    </xf>
    <xf numFmtId="38" fontId="12" fillId="0" borderId="32" xfId="0" applyNumberFormat="1" applyFont="1" applyFill="1" applyBorder="1" applyAlignment="1" applyProtection="1">
      <alignment horizontal="right"/>
      <protection locked="0"/>
    </xf>
    <xf numFmtId="180" fontId="12" fillId="34" borderId="31" xfId="0" applyNumberFormat="1" applyFont="1" applyFill="1" applyBorder="1" applyAlignment="1" applyProtection="1">
      <alignment horizontal="right"/>
      <protection locked="0"/>
    </xf>
    <xf numFmtId="38" fontId="12" fillId="0" borderId="33" xfId="0" applyNumberFormat="1" applyFont="1" applyFill="1" applyBorder="1" applyAlignment="1" applyProtection="1">
      <alignment horizontal="right"/>
      <protection locked="0"/>
    </xf>
    <xf numFmtId="38" fontId="12" fillId="34" borderId="31" xfId="0" applyNumberFormat="1" applyFont="1" applyFill="1" applyBorder="1" applyAlignment="1" applyProtection="1">
      <alignment horizontal="right"/>
      <protection/>
    </xf>
    <xf numFmtId="0" fontId="12" fillId="0" borderId="32" xfId="0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 applyProtection="1">
      <alignment horizontal="distributed"/>
      <protection locked="0"/>
    </xf>
    <xf numFmtId="49" fontId="12" fillId="0" borderId="29" xfId="0" applyNumberFormat="1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distributed"/>
      <protection locked="0"/>
    </xf>
    <xf numFmtId="0" fontId="12" fillId="0" borderId="27" xfId="0" applyFont="1" applyFill="1" applyBorder="1" applyAlignment="1" applyProtection="1">
      <alignment horizontal="right" shrinkToFit="1"/>
      <protection locked="0"/>
    </xf>
    <xf numFmtId="180" fontId="12" fillId="34" borderId="16" xfId="0" applyNumberFormat="1" applyFont="1" applyFill="1" applyBorder="1" applyAlignment="1" applyProtection="1">
      <alignment horizontal="right"/>
      <protection locked="0"/>
    </xf>
    <xf numFmtId="38" fontId="12" fillId="34" borderId="33" xfId="0" applyNumberFormat="1" applyFont="1" applyFill="1" applyBorder="1" applyAlignment="1" applyProtection="1">
      <alignment horizontal="right"/>
      <protection/>
    </xf>
    <xf numFmtId="181" fontId="12" fillId="0" borderId="32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distributed"/>
      <protection locked="0"/>
    </xf>
    <xf numFmtId="49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20" xfId="0" applyNumberFormat="1" applyFont="1" applyFill="1" applyBorder="1" applyAlignment="1" applyProtection="1">
      <alignment horizontal="distributed"/>
      <protection locked="0"/>
    </xf>
    <xf numFmtId="0" fontId="12" fillId="0" borderId="22" xfId="0" applyFont="1" applyFill="1" applyBorder="1" applyAlignment="1" applyProtection="1">
      <alignment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3" fontId="12" fillId="0" borderId="25" xfId="0" applyNumberFormat="1" applyFont="1" applyFill="1" applyBorder="1" applyAlignment="1" applyProtection="1">
      <alignment horizontal="distributed"/>
      <protection locked="0"/>
    </xf>
    <xf numFmtId="0" fontId="12" fillId="0" borderId="27" xfId="0" applyFont="1" applyFill="1" applyBorder="1" applyAlignment="1" applyProtection="1">
      <alignment/>
      <protection locked="0"/>
    </xf>
    <xf numFmtId="3" fontId="12" fillId="0" borderId="30" xfId="0" applyNumberFormat="1" applyFont="1" applyFill="1" applyBorder="1" applyAlignment="1" applyProtection="1">
      <alignment horizontal="distributed"/>
      <protection locked="0"/>
    </xf>
    <xf numFmtId="0" fontId="12" fillId="0" borderId="32" xfId="0" applyFont="1" applyFill="1" applyBorder="1" applyAlignment="1" applyProtection="1">
      <alignment/>
      <protection locked="0"/>
    </xf>
    <xf numFmtId="181" fontId="12" fillId="0" borderId="31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 quotePrefix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center" vertical="top"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34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 horizontal="right"/>
      <protection locked="0"/>
    </xf>
    <xf numFmtId="3" fontId="12" fillId="34" borderId="36" xfId="0" applyNumberFormat="1" applyFont="1" applyFill="1" applyBorder="1" applyAlignment="1" applyProtection="1">
      <alignment horizontal="right"/>
      <protection/>
    </xf>
    <xf numFmtId="3" fontId="12" fillId="0" borderId="36" xfId="0" applyNumberFormat="1" applyFont="1" applyFill="1" applyBorder="1" applyAlignment="1" applyProtection="1">
      <alignment horizontal="right"/>
      <protection locked="0"/>
    </xf>
    <xf numFmtId="3" fontId="12" fillId="0" borderId="37" xfId="0" applyNumberFormat="1" applyFont="1" applyFill="1" applyBorder="1" applyAlignment="1" applyProtection="1">
      <alignment horizontal="right"/>
      <protection locked="0"/>
    </xf>
    <xf numFmtId="3" fontId="12" fillId="34" borderId="35" xfId="0" applyNumberFormat="1" applyFont="1" applyFill="1" applyBorder="1" applyAlignment="1" applyProtection="1">
      <alignment horizontal="right"/>
      <protection/>
    </xf>
    <xf numFmtId="0" fontId="12" fillId="0" borderId="36" xfId="0" applyFont="1" applyFill="1" applyBorder="1" applyAlignment="1" applyProtection="1">
      <alignment/>
      <protection locked="0"/>
    </xf>
    <xf numFmtId="3" fontId="12" fillId="0" borderId="26" xfId="0" applyNumberFormat="1" applyFont="1" applyFill="1" applyBorder="1" applyAlignment="1" applyProtection="1">
      <alignment horizontal="right"/>
      <protection locked="0"/>
    </xf>
    <xf numFmtId="3" fontId="12" fillId="34" borderId="27" xfId="0" applyNumberFormat="1" applyFont="1" applyFill="1" applyBorder="1" applyAlignment="1" applyProtection="1">
      <alignment horizontal="right"/>
      <protection/>
    </xf>
    <xf numFmtId="3" fontId="12" fillId="0" borderId="27" xfId="0" applyNumberFormat="1" applyFont="1" applyFill="1" applyBorder="1" applyAlignment="1" applyProtection="1">
      <alignment horizontal="right"/>
      <protection locked="0"/>
    </xf>
    <xf numFmtId="3" fontId="12" fillId="0" borderId="28" xfId="0" applyNumberFormat="1" applyFont="1" applyFill="1" applyBorder="1" applyAlignment="1" applyProtection="1">
      <alignment horizontal="right"/>
      <protection locked="0"/>
    </xf>
    <xf numFmtId="3" fontId="12" fillId="34" borderId="26" xfId="0" applyNumberFormat="1" applyFont="1" applyFill="1" applyBorder="1" applyAlignment="1" applyProtection="1">
      <alignment horizontal="right"/>
      <protection/>
    </xf>
    <xf numFmtId="3" fontId="12" fillId="0" borderId="31" xfId="0" applyNumberFormat="1" applyFont="1" applyFill="1" applyBorder="1" applyAlignment="1" applyProtection="1">
      <alignment horizontal="right"/>
      <protection locked="0"/>
    </xf>
    <xf numFmtId="3" fontId="12" fillId="34" borderId="32" xfId="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 applyProtection="1">
      <alignment horizontal="right"/>
      <protection locked="0"/>
    </xf>
    <xf numFmtId="3" fontId="12" fillId="0" borderId="33" xfId="0" applyNumberFormat="1" applyFont="1" applyFill="1" applyBorder="1" applyAlignment="1" applyProtection="1">
      <alignment horizontal="right"/>
      <protection locked="0"/>
    </xf>
    <xf numFmtId="3" fontId="12" fillId="34" borderId="31" xfId="0" applyNumberFormat="1" applyFont="1" applyFill="1" applyBorder="1" applyAlignment="1" applyProtection="1">
      <alignment horizontal="right"/>
      <protection/>
    </xf>
    <xf numFmtId="3" fontId="12" fillId="0" borderId="21" xfId="0" applyNumberFormat="1" applyFont="1" applyFill="1" applyBorder="1" applyAlignment="1" applyProtection="1">
      <alignment horizontal="right"/>
      <protection locked="0"/>
    </xf>
    <xf numFmtId="3" fontId="12" fillId="34" borderId="22" xfId="0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Fill="1" applyBorder="1" applyAlignment="1" applyProtection="1">
      <alignment horizontal="right"/>
      <protection locked="0"/>
    </xf>
    <xf numFmtId="3" fontId="12" fillId="0" borderId="23" xfId="0" applyNumberFormat="1" applyFont="1" applyFill="1" applyBorder="1" applyAlignment="1" applyProtection="1">
      <alignment horizontal="right"/>
      <protection locked="0"/>
    </xf>
    <xf numFmtId="3" fontId="12" fillId="34" borderId="21" xfId="0" applyNumberFormat="1" applyFont="1" applyFill="1" applyBorder="1" applyAlignment="1" applyProtection="1">
      <alignment horizontal="right"/>
      <protection/>
    </xf>
    <xf numFmtId="38" fontId="12" fillId="0" borderId="35" xfId="0" applyNumberFormat="1" applyFont="1" applyFill="1" applyBorder="1" applyAlignment="1" applyProtection="1">
      <alignment horizontal="right"/>
      <protection locked="0"/>
    </xf>
    <xf numFmtId="38" fontId="12" fillId="34" borderId="36" xfId="0" applyNumberFormat="1" applyFont="1" applyFill="1" applyBorder="1" applyAlignment="1" applyProtection="1">
      <alignment horizontal="right"/>
      <protection/>
    </xf>
    <xf numFmtId="38" fontId="12" fillId="0" borderId="36" xfId="0" applyNumberFormat="1" applyFont="1" applyFill="1" applyBorder="1" applyAlignment="1" applyProtection="1">
      <alignment horizontal="right"/>
      <protection locked="0"/>
    </xf>
    <xf numFmtId="38" fontId="12" fillId="0" borderId="37" xfId="0" applyNumberFormat="1" applyFont="1" applyFill="1" applyBorder="1" applyAlignment="1" applyProtection="1">
      <alignment horizontal="right"/>
      <protection locked="0"/>
    </xf>
    <xf numFmtId="38" fontId="12" fillId="34" borderId="35" xfId="0" applyNumberFormat="1" applyFont="1" applyFill="1" applyBorder="1" applyAlignment="1" applyProtection="1">
      <alignment horizontal="right"/>
      <protection/>
    </xf>
    <xf numFmtId="49" fontId="12" fillId="0" borderId="38" xfId="0" applyNumberFormat="1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distributed"/>
      <protection locked="0"/>
    </xf>
    <xf numFmtId="38" fontId="12" fillId="0" borderId="40" xfId="0" applyNumberFormat="1" applyFont="1" applyFill="1" applyBorder="1" applyAlignment="1" applyProtection="1">
      <alignment horizontal="right"/>
      <protection locked="0"/>
    </xf>
    <xf numFmtId="38" fontId="12" fillId="34" borderId="41" xfId="0" applyNumberFormat="1" applyFont="1" applyFill="1" applyBorder="1" applyAlignment="1" applyProtection="1">
      <alignment horizontal="right"/>
      <protection/>
    </xf>
    <xf numFmtId="38" fontId="12" fillId="0" borderId="41" xfId="0" applyNumberFormat="1" applyFont="1" applyFill="1" applyBorder="1" applyAlignment="1" applyProtection="1">
      <alignment horizontal="right"/>
      <protection locked="0"/>
    </xf>
    <xf numFmtId="180" fontId="12" fillId="34" borderId="40" xfId="0" applyNumberFormat="1" applyFont="1" applyFill="1" applyBorder="1" applyAlignment="1" applyProtection="1">
      <alignment horizontal="right"/>
      <protection locked="0"/>
    </xf>
    <xf numFmtId="38" fontId="12" fillId="0" borderId="42" xfId="0" applyNumberFormat="1" applyFont="1" applyFill="1" applyBorder="1" applyAlignment="1" applyProtection="1">
      <alignment horizontal="right"/>
      <protection locked="0"/>
    </xf>
    <xf numFmtId="38" fontId="12" fillId="34" borderId="40" xfId="0" applyNumberFormat="1" applyFont="1" applyFill="1" applyBorder="1" applyAlignment="1" applyProtection="1">
      <alignment horizontal="right"/>
      <protection/>
    </xf>
    <xf numFmtId="49" fontId="12" fillId="0" borderId="43" xfId="0" applyNumberFormat="1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distributed"/>
      <protection locked="0"/>
    </xf>
    <xf numFmtId="180" fontId="12" fillId="34" borderId="35" xfId="0" applyNumberFormat="1" applyFont="1" applyFill="1" applyBorder="1" applyAlignment="1" applyProtection="1">
      <alignment horizontal="right"/>
      <protection locked="0"/>
    </xf>
    <xf numFmtId="49" fontId="12" fillId="0" borderId="45" xfId="0" applyNumberFormat="1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distributed"/>
      <protection locked="0"/>
    </xf>
    <xf numFmtId="38" fontId="12" fillId="0" borderId="45" xfId="0" applyNumberFormat="1" applyFont="1" applyFill="1" applyBorder="1" applyAlignment="1" applyProtection="1">
      <alignment horizontal="right"/>
      <protection locked="0"/>
    </xf>
    <xf numFmtId="38" fontId="12" fillId="34" borderId="45" xfId="0" applyNumberFormat="1" applyFont="1" applyFill="1" applyBorder="1" applyAlignment="1" applyProtection="1">
      <alignment horizontal="right"/>
      <protection/>
    </xf>
    <xf numFmtId="180" fontId="12" fillId="34" borderId="45" xfId="0" applyNumberFormat="1" applyFont="1" applyFill="1" applyBorder="1" applyAlignment="1" applyProtection="1">
      <alignment horizontal="right"/>
      <protection locked="0"/>
    </xf>
    <xf numFmtId="0" fontId="12" fillId="0" borderId="45" xfId="0" applyFont="1" applyFill="1" applyBorder="1" applyAlignment="1" applyProtection="1">
      <alignment horizontal="right"/>
      <protection locked="0"/>
    </xf>
    <xf numFmtId="181" fontId="12" fillId="0" borderId="46" xfId="0" applyNumberFormat="1" applyFont="1" applyFill="1" applyBorder="1" applyAlignment="1" applyProtection="1">
      <alignment horizontal="right"/>
      <protection locked="0"/>
    </xf>
    <xf numFmtId="49" fontId="12" fillId="0" borderId="47" xfId="0" applyNumberFormat="1" applyFont="1" applyBorder="1" applyAlignment="1" applyProtection="1">
      <alignment horizontal="center"/>
      <protection locked="0"/>
    </xf>
    <xf numFmtId="0" fontId="12" fillId="0" borderId="47" xfId="0" applyFont="1" applyBorder="1" applyAlignment="1" applyProtection="1">
      <alignment horizontal="distributed"/>
      <protection locked="0"/>
    </xf>
    <xf numFmtId="38" fontId="12" fillId="34" borderId="48" xfId="0" applyNumberFormat="1" applyFont="1" applyFill="1" applyBorder="1" applyAlignment="1" applyProtection="1">
      <alignment horizontal="right"/>
      <protection/>
    </xf>
    <xf numFmtId="180" fontId="12" fillId="34" borderId="47" xfId="0" applyNumberFormat="1" applyFont="1" applyFill="1" applyBorder="1" applyAlignment="1" applyProtection="1">
      <alignment horizontal="right"/>
      <protection locked="0"/>
    </xf>
    <xf numFmtId="38" fontId="12" fillId="34" borderId="49" xfId="0" applyNumberFormat="1" applyFont="1" applyFill="1" applyBorder="1" applyAlignment="1" applyProtection="1">
      <alignment horizontal="right"/>
      <protection/>
    </xf>
    <xf numFmtId="38" fontId="12" fillId="34" borderId="50" xfId="0" applyNumberFormat="1" applyFont="1" applyFill="1" applyBorder="1" applyAlignment="1" applyProtection="1">
      <alignment horizontal="right"/>
      <protection/>
    </xf>
    <xf numFmtId="180" fontId="12" fillId="34" borderId="49" xfId="0" applyNumberFormat="1" applyFont="1" applyFill="1" applyBorder="1" applyAlignment="1" applyProtection="1">
      <alignment horizontal="right"/>
      <protection locked="0"/>
    </xf>
    <xf numFmtId="38" fontId="12" fillId="34" borderId="51" xfId="0" applyNumberFormat="1" applyFont="1" applyFill="1" applyBorder="1" applyAlignment="1" applyProtection="1">
      <alignment horizontal="right"/>
      <protection/>
    </xf>
    <xf numFmtId="38" fontId="12" fillId="34" borderId="52" xfId="0" applyNumberFormat="1" applyFont="1" applyFill="1" applyBorder="1" applyAlignment="1" applyProtection="1">
      <alignment horizontal="right"/>
      <protection/>
    </xf>
    <xf numFmtId="49" fontId="12" fillId="0" borderId="45" xfId="0" applyNumberFormat="1" applyFont="1" applyFill="1" applyBorder="1" applyAlignment="1" applyProtection="1">
      <alignment horizontal="center"/>
      <protection locked="0"/>
    </xf>
    <xf numFmtId="3" fontId="12" fillId="0" borderId="45" xfId="0" applyNumberFormat="1" applyFont="1" applyFill="1" applyBorder="1" applyAlignment="1" applyProtection="1">
      <alignment horizontal="distributed"/>
      <protection locked="0"/>
    </xf>
    <xf numFmtId="0" fontId="12" fillId="0" borderId="45" xfId="0" applyFont="1" applyFill="1" applyBorder="1" applyAlignment="1" applyProtection="1">
      <alignment/>
      <protection locked="0"/>
    </xf>
    <xf numFmtId="49" fontId="12" fillId="0" borderId="38" xfId="0" applyNumberFormat="1" applyFont="1" applyFill="1" applyBorder="1" applyAlignment="1" applyProtection="1">
      <alignment horizontal="center"/>
      <protection locked="0"/>
    </xf>
    <xf numFmtId="3" fontId="12" fillId="0" borderId="39" xfId="0" applyNumberFormat="1" applyFont="1" applyFill="1" applyBorder="1" applyAlignment="1" applyProtection="1">
      <alignment horizontal="distributed"/>
      <protection locked="0"/>
    </xf>
    <xf numFmtId="49" fontId="12" fillId="0" borderId="43" xfId="0" applyNumberFormat="1" applyFont="1" applyFill="1" applyBorder="1" applyAlignment="1" applyProtection="1">
      <alignment horizontal="center"/>
      <protection locked="0"/>
    </xf>
    <xf numFmtId="3" fontId="12" fillId="0" borderId="44" xfId="0" applyNumberFormat="1" applyFont="1" applyFill="1" applyBorder="1" applyAlignment="1" applyProtection="1">
      <alignment horizontal="distributed"/>
      <protection locked="0"/>
    </xf>
    <xf numFmtId="38" fontId="12" fillId="0" borderId="14" xfId="0" applyNumberFormat="1" applyFont="1" applyFill="1" applyBorder="1" applyAlignment="1" applyProtection="1">
      <alignment horizontal="right"/>
      <protection locked="0"/>
    </xf>
    <xf numFmtId="38" fontId="12" fillId="34" borderId="13" xfId="0" applyNumberFormat="1" applyFont="1" applyFill="1" applyBorder="1" applyAlignment="1" applyProtection="1">
      <alignment horizontal="right"/>
      <protection/>
    </xf>
    <xf numFmtId="38" fontId="12" fillId="0" borderId="13" xfId="0" applyNumberFormat="1" applyFont="1" applyFill="1" applyBorder="1" applyAlignment="1" applyProtection="1">
      <alignment horizontal="right"/>
      <protection locked="0"/>
    </xf>
    <xf numFmtId="180" fontId="12" fillId="34" borderId="14" xfId="0" applyNumberFormat="1" applyFont="1" applyFill="1" applyBorder="1" applyAlignment="1" applyProtection="1">
      <alignment horizontal="right"/>
      <protection locked="0"/>
    </xf>
    <xf numFmtId="38" fontId="12" fillId="0" borderId="12" xfId="0" applyNumberFormat="1" applyFont="1" applyFill="1" applyBorder="1" applyAlignment="1" applyProtection="1">
      <alignment horizontal="right"/>
      <protection locked="0"/>
    </xf>
    <xf numFmtId="38" fontId="12" fillId="34" borderId="14" xfId="0" applyNumberFormat="1" applyFont="1" applyFill="1" applyBorder="1" applyAlignment="1" applyProtection="1">
      <alignment horizontal="right"/>
      <protection/>
    </xf>
    <xf numFmtId="38" fontId="12" fillId="0" borderId="22" xfId="0" applyNumberFormat="1" applyFont="1" applyFill="1" applyBorder="1" applyAlignment="1" applyProtection="1">
      <alignment horizontal="right"/>
      <protection/>
    </xf>
    <xf numFmtId="180" fontId="12" fillId="0" borderId="21" xfId="0" applyNumberFormat="1" applyFont="1" applyFill="1" applyBorder="1" applyAlignment="1" applyProtection="1">
      <alignment horizontal="right"/>
      <protection locked="0"/>
    </xf>
    <xf numFmtId="38" fontId="12" fillId="0" borderId="21" xfId="0" applyNumberFormat="1" applyFont="1" applyFill="1" applyBorder="1" applyAlignment="1" applyProtection="1">
      <alignment horizontal="right"/>
      <protection/>
    </xf>
    <xf numFmtId="38" fontId="12" fillId="0" borderId="27" xfId="0" applyNumberFormat="1" applyFont="1" applyFill="1" applyBorder="1" applyAlignment="1" applyProtection="1">
      <alignment horizontal="right"/>
      <protection/>
    </xf>
    <xf numFmtId="180" fontId="12" fillId="0" borderId="26" xfId="0" applyNumberFormat="1" applyFont="1" applyFill="1" applyBorder="1" applyAlignment="1" applyProtection="1">
      <alignment horizontal="right"/>
      <protection locked="0"/>
    </xf>
    <xf numFmtId="38" fontId="12" fillId="0" borderId="26" xfId="0" applyNumberFormat="1" applyFont="1" applyFill="1" applyBorder="1" applyAlignment="1" applyProtection="1">
      <alignment horizontal="right"/>
      <protection/>
    </xf>
    <xf numFmtId="49" fontId="12" fillId="0" borderId="53" xfId="0" applyNumberFormat="1" applyFont="1" applyFill="1" applyBorder="1" applyAlignment="1" applyProtection="1">
      <alignment horizontal="center"/>
      <protection locked="0"/>
    </xf>
    <xf numFmtId="3" fontId="12" fillId="0" borderId="54" xfId="0" applyNumberFormat="1" applyFont="1" applyFill="1" applyBorder="1" applyAlignment="1" applyProtection="1">
      <alignment horizontal="distributed"/>
      <protection locked="0"/>
    </xf>
    <xf numFmtId="3" fontId="12" fillId="0" borderId="40" xfId="0" applyNumberFormat="1" applyFont="1" applyFill="1" applyBorder="1" applyAlignment="1" applyProtection="1">
      <alignment horizontal="right"/>
      <protection locked="0"/>
    </xf>
    <xf numFmtId="3" fontId="12" fillId="34" borderId="41" xfId="0" applyNumberFormat="1" applyFont="1" applyFill="1" applyBorder="1" applyAlignment="1" applyProtection="1">
      <alignment horizontal="right"/>
      <protection/>
    </xf>
    <xf numFmtId="3" fontId="12" fillId="0" borderId="41" xfId="0" applyNumberFormat="1" applyFont="1" applyFill="1" applyBorder="1" applyAlignment="1" applyProtection="1">
      <alignment horizontal="right"/>
      <protection locked="0"/>
    </xf>
    <xf numFmtId="3" fontId="12" fillId="0" borderId="42" xfId="0" applyNumberFormat="1" applyFont="1" applyFill="1" applyBorder="1" applyAlignment="1" applyProtection="1">
      <alignment horizontal="right"/>
      <protection locked="0"/>
    </xf>
    <xf numFmtId="3" fontId="12" fillId="34" borderId="40" xfId="0" applyNumberFormat="1" applyFont="1" applyFill="1" applyBorder="1" applyAlignment="1" applyProtection="1">
      <alignment horizontal="right"/>
      <protection/>
    </xf>
    <xf numFmtId="0" fontId="12" fillId="0" borderId="39" xfId="0" applyFont="1" applyFill="1" applyBorder="1" applyAlignment="1" applyProtection="1">
      <alignment horizontal="distributed"/>
      <protection locked="0"/>
    </xf>
    <xf numFmtId="38" fontId="12" fillId="0" borderId="36" xfId="0" applyNumberFormat="1" applyFont="1" applyFill="1" applyBorder="1" applyAlignment="1" applyProtection="1">
      <alignment horizontal="right"/>
      <protection/>
    </xf>
    <xf numFmtId="180" fontId="12" fillId="0" borderId="35" xfId="0" applyNumberFormat="1" applyFont="1" applyFill="1" applyBorder="1" applyAlignment="1" applyProtection="1">
      <alignment horizontal="right"/>
      <protection locked="0"/>
    </xf>
    <xf numFmtId="38" fontId="12" fillId="0" borderId="3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center"/>
      <protection locked="0"/>
    </xf>
    <xf numFmtId="3" fontId="12" fillId="0" borderId="56" xfId="0" applyNumberFormat="1" applyFont="1" applyFill="1" applyBorder="1" applyAlignment="1" applyProtection="1">
      <alignment horizontal="distributed"/>
      <protection locked="0"/>
    </xf>
    <xf numFmtId="38" fontId="12" fillId="0" borderId="57" xfId="0" applyNumberFormat="1" applyFont="1" applyFill="1" applyBorder="1" applyAlignment="1" applyProtection="1">
      <alignment horizontal="right"/>
      <protection locked="0"/>
    </xf>
    <xf numFmtId="38" fontId="12" fillId="34" borderId="17" xfId="0" applyNumberFormat="1" applyFont="1" applyFill="1" applyBorder="1" applyAlignment="1" applyProtection="1">
      <alignment horizontal="right"/>
      <protection/>
    </xf>
    <xf numFmtId="38" fontId="12" fillId="0" borderId="17" xfId="0" applyNumberFormat="1" applyFont="1" applyFill="1" applyBorder="1" applyAlignment="1" applyProtection="1">
      <alignment horizontal="right"/>
      <protection locked="0"/>
    </xf>
    <xf numFmtId="180" fontId="12" fillId="34" borderId="57" xfId="0" applyNumberFormat="1" applyFont="1" applyFill="1" applyBorder="1" applyAlignment="1" applyProtection="1">
      <alignment horizontal="right"/>
      <protection locked="0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34" borderId="57" xfId="0" applyNumberFormat="1" applyFont="1" applyFill="1" applyBorder="1" applyAlignment="1" applyProtection="1">
      <alignment horizontal="right"/>
      <protection/>
    </xf>
    <xf numFmtId="3" fontId="12" fillId="0" borderId="45" xfId="0" applyNumberFormat="1" applyFont="1" applyFill="1" applyBorder="1" applyAlignment="1" applyProtection="1">
      <alignment horizontal="right"/>
      <protection locked="0"/>
    </xf>
    <xf numFmtId="3" fontId="12" fillId="34" borderId="45" xfId="0" applyNumberFormat="1" applyFont="1" applyFill="1" applyBorder="1" applyAlignment="1" applyProtection="1">
      <alignment horizontal="right"/>
      <protection/>
    </xf>
    <xf numFmtId="3" fontId="12" fillId="0" borderId="31" xfId="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 applyProtection="1">
      <alignment horizontal="right"/>
      <protection/>
    </xf>
    <xf numFmtId="180" fontId="12" fillId="0" borderId="16" xfId="0" applyNumberFormat="1" applyFont="1" applyFill="1" applyBorder="1" applyAlignment="1" applyProtection="1">
      <alignment horizontal="right"/>
      <protection locked="0"/>
    </xf>
    <xf numFmtId="3" fontId="12" fillId="0" borderId="33" xfId="0" applyNumberFormat="1" applyFont="1" applyFill="1" applyBorder="1" applyAlignment="1" applyProtection="1">
      <alignment horizontal="right"/>
      <protection/>
    </xf>
    <xf numFmtId="38" fontId="12" fillId="0" borderId="31" xfId="0" applyNumberFormat="1" applyFont="1" applyFill="1" applyBorder="1" applyAlignment="1" applyProtection="1">
      <alignment horizontal="right"/>
      <protection/>
    </xf>
    <xf numFmtId="38" fontId="12" fillId="0" borderId="32" xfId="0" applyNumberFormat="1" applyFont="1" applyFill="1" applyBorder="1" applyAlignment="1" applyProtection="1">
      <alignment horizontal="right"/>
      <protection/>
    </xf>
    <xf numFmtId="38" fontId="12" fillId="0" borderId="33" xfId="0" applyNumberFormat="1" applyFont="1" applyFill="1" applyBorder="1" applyAlignment="1" applyProtection="1">
      <alignment horizontal="right"/>
      <protection/>
    </xf>
    <xf numFmtId="181" fontId="12" fillId="0" borderId="32" xfId="0" applyNumberFormat="1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3" fontId="12" fillId="0" borderId="47" xfId="0" applyNumberFormat="1" applyFont="1" applyFill="1" applyBorder="1" applyAlignment="1" applyProtection="1">
      <alignment horizontal="right"/>
      <protection/>
    </xf>
    <xf numFmtId="180" fontId="12" fillId="0" borderId="47" xfId="0" applyNumberFormat="1" applyFont="1" applyFill="1" applyBorder="1" applyAlignment="1" applyProtection="1">
      <alignment horizontal="right"/>
      <protection locked="0"/>
    </xf>
    <xf numFmtId="3" fontId="12" fillId="0" borderId="49" xfId="0" applyNumberFormat="1" applyFont="1" applyFill="1" applyBorder="1" applyAlignment="1" applyProtection="1">
      <alignment horizontal="right"/>
      <protection/>
    </xf>
    <xf numFmtId="3" fontId="12" fillId="0" borderId="50" xfId="0" applyNumberFormat="1" applyFont="1" applyFill="1" applyBorder="1" applyAlignment="1" applyProtection="1">
      <alignment horizontal="right"/>
      <protection/>
    </xf>
    <xf numFmtId="180" fontId="12" fillId="0" borderId="49" xfId="0" applyNumberFormat="1" applyFont="1" applyFill="1" applyBorder="1" applyAlignment="1" applyProtection="1">
      <alignment horizontal="right"/>
      <protection locked="0"/>
    </xf>
    <xf numFmtId="3" fontId="12" fillId="0" borderId="51" xfId="0" applyNumberFormat="1" applyFont="1" applyFill="1" applyBorder="1" applyAlignment="1" applyProtection="1">
      <alignment horizontal="right"/>
      <protection/>
    </xf>
    <xf numFmtId="3" fontId="12" fillId="0" borderId="52" xfId="0" applyNumberFormat="1" applyFont="1" applyFill="1" applyBorder="1" applyAlignment="1" applyProtection="1">
      <alignment horizontal="right"/>
      <protection/>
    </xf>
    <xf numFmtId="180" fontId="12" fillId="0" borderId="3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181" fontId="12" fillId="0" borderId="58" xfId="0" applyNumberFormat="1" applyFont="1" applyFill="1" applyBorder="1" applyAlignment="1" applyProtection="1">
      <alignment horizontal="right"/>
      <protection locked="0"/>
    </xf>
    <xf numFmtId="38" fontId="11" fillId="0" borderId="0" xfId="0" applyNumberFormat="1" applyFont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33" borderId="60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57" xfId="0" applyFont="1" applyFill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180" fontId="12" fillId="33" borderId="16" xfId="0" applyNumberFormat="1" applyFont="1" applyFill="1" applyBorder="1" applyAlignment="1" applyProtection="1">
      <alignment horizontal="center" vertical="center" wrapText="1"/>
      <protection locked="0"/>
    </xf>
    <xf numFmtId="18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180" fontId="12" fillId="33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3" fontId="31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180" fontId="30" fillId="0" borderId="0" xfId="0" applyNumberFormat="1" applyFont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5"/>
  <sheetViews>
    <sheetView view="pageBreakPreview" zoomScaleSheetLayoutView="100" zoomScalePageLayoutView="0" workbookViewId="0" topLeftCell="A1">
      <pane xSplit="3" ySplit="7" topLeftCell="D1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65" sqref="D165"/>
    </sheetView>
  </sheetViews>
  <sheetFormatPr defaultColWidth="8.796875" defaultRowHeight="14.25"/>
  <cols>
    <col min="1" max="1" width="3.19921875" style="5" customWidth="1"/>
    <col min="2" max="2" width="4.59765625" style="6" customWidth="1"/>
    <col min="3" max="3" width="10.59765625" style="7" customWidth="1"/>
    <col min="4" max="5" width="10.59765625" style="5" customWidth="1"/>
    <col min="6" max="6" width="9.5" style="5" bestFit="1" customWidth="1"/>
    <col min="7" max="8" width="9.5" style="8" bestFit="1" customWidth="1"/>
    <col min="9" max="10" width="8.5" style="5" bestFit="1" customWidth="1"/>
    <col min="11" max="11" width="7.3984375" style="5" customWidth="1"/>
    <col min="12" max="12" width="7.5" style="5" bestFit="1" customWidth="1"/>
    <col min="13" max="14" width="7.3984375" style="5" customWidth="1"/>
    <col min="15" max="15" width="7.59765625" style="5" customWidth="1"/>
    <col min="16" max="19" width="7.5" style="5" bestFit="1" customWidth="1"/>
    <col min="20" max="20" width="7.09765625" style="5" bestFit="1" customWidth="1"/>
    <col min="21" max="25" width="6.8984375" style="5" customWidth="1"/>
    <col min="26" max="26" width="7.59765625" style="5" customWidth="1"/>
    <col min="27" max="27" width="8.19921875" style="5" customWidth="1"/>
    <col min="28" max="29" width="6.8984375" style="5" customWidth="1"/>
    <col min="30" max="16384" width="9" style="5" customWidth="1"/>
  </cols>
  <sheetData>
    <row r="1" spans="1:20" ht="14.25">
      <c r="A1" s="5" t="s">
        <v>306</v>
      </c>
      <c r="Q1" s="7"/>
      <c r="R1" s="7"/>
      <c r="S1" s="7"/>
      <c r="T1" s="7"/>
    </row>
    <row r="2" spans="1:23" s="7" customFormat="1" ht="18">
      <c r="A2" s="9" t="s">
        <v>32</v>
      </c>
      <c r="B2" s="3" t="s">
        <v>303</v>
      </c>
      <c r="C2" s="9"/>
      <c r="G2" s="10"/>
      <c r="H2" s="10"/>
      <c r="J2" s="5" t="s">
        <v>305</v>
      </c>
      <c r="U2" s="1"/>
      <c r="W2" s="1"/>
    </row>
    <row r="3" spans="2:8" s="7" customFormat="1" ht="8.25" customHeight="1">
      <c r="B3" s="6"/>
      <c r="G3" s="10"/>
      <c r="H3" s="10"/>
    </row>
    <row r="4" spans="2:20" s="7" customFormat="1" ht="13.5" customHeight="1">
      <c r="B4" s="2"/>
      <c r="C4" s="11"/>
      <c r="D4" s="198" t="s">
        <v>26</v>
      </c>
      <c r="E4" s="198" t="s">
        <v>27</v>
      </c>
      <c r="F4" s="198" t="s">
        <v>287</v>
      </c>
      <c r="G4" s="206" t="s">
        <v>276</v>
      </c>
      <c r="H4" s="206" t="s">
        <v>275</v>
      </c>
      <c r="I4" s="208" t="s">
        <v>24</v>
      </c>
      <c r="J4" s="209"/>
      <c r="K4" s="210"/>
      <c r="L4" s="208" t="s">
        <v>25</v>
      </c>
      <c r="M4" s="209"/>
      <c r="N4" s="209"/>
      <c r="O4" s="209"/>
      <c r="P4" s="210"/>
      <c r="Q4" s="198" t="s">
        <v>294</v>
      </c>
      <c r="R4" s="198" t="s">
        <v>295</v>
      </c>
      <c r="S4" s="198" t="s">
        <v>296</v>
      </c>
      <c r="T4" s="201" t="s">
        <v>33</v>
      </c>
    </row>
    <row r="5" spans="2:20" s="7" customFormat="1" ht="14.25">
      <c r="B5" s="13"/>
      <c r="C5" s="14"/>
      <c r="D5" s="199"/>
      <c r="E5" s="199"/>
      <c r="F5" s="199"/>
      <c r="G5" s="207"/>
      <c r="H5" s="207"/>
      <c r="I5" s="211"/>
      <c r="J5" s="212"/>
      <c r="K5" s="213"/>
      <c r="L5" s="214"/>
      <c r="M5" s="215"/>
      <c r="N5" s="215"/>
      <c r="O5" s="215"/>
      <c r="P5" s="216"/>
      <c r="Q5" s="199"/>
      <c r="R5" s="199"/>
      <c r="S5" s="199"/>
      <c r="T5" s="202"/>
    </row>
    <row r="6" spans="2:20" s="7" customFormat="1" ht="15" customHeight="1">
      <c r="B6" s="13"/>
      <c r="C6" s="14"/>
      <c r="D6" s="200"/>
      <c r="E6" s="200"/>
      <c r="F6" s="200"/>
      <c r="G6" s="207"/>
      <c r="H6" s="207"/>
      <c r="I6" s="16" t="s">
        <v>31</v>
      </c>
      <c r="J6" s="16" t="s">
        <v>30</v>
      </c>
      <c r="K6" s="16" t="s">
        <v>288</v>
      </c>
      <c r="L6" s="16" t="s">
        <v>0</v>
      </c>
      <c r="M6" s="16" t="s">
        <v>1</v>
      </c>
      <c r="N6" s="16" t="s">
        <v>2</v>
      </c>
      <c r="O6" s="17" t="s">
        <v>289</v>
      </c>
      <c r="P6" s="18" t="s">
        <v>3</v>
      </c>
      <c r="Q6" s="200"/>
      <c r="R6" s="200"/>
      <c r="S6" s="200"/>
      <c r="T6" s="203"/>
    </row>
    <row r="7" spans="2:20" s="7" customFormat="1" ht="15" customHeight="1">
      <c r="B7" s="19"/>
      <c r="C7" s="20"/>
      <c r="D7" s="21" t="s">
        <v>28</v>
      </c>
      <c r="E7" s="21" t="s">
        <v>28</v>
      </c>
      <c r="F7" s="21" t="s">
        <v>29</v>
      </c>
      <c r="G7" s="22" t="s">
        <v>277</v>
      </c>
      <c r="H7" s="22" t="s">
        <v>290</v>
      </c>
      <c r="I7" s="23" t="s">
        <v>28</v>
      </c>
      <c r="J7" s="23" t="s">
        <v>28</v>
      </c>
      <c r="K7" s="23" t="s">
        <v>28</v>
      </c>
      <c r="L7" s="23" t="s">
        <v>28</v>
      </c>
      <c r="M7" s="23" t="s">
        <v>28</v>
      </c>
      <c r="N7" s="23" t="s">
        <v>28</v>
      </c>
      <c r="O7" s="23" t="s">
        <v>28</v>
      </c>
      <c r="P7" s="23" t="s">
        <v>28</v>
      </c>
      <c r="Q7" s="21" t="s">
        <v>28</v>
      </c>
      <c r="R7" s="21" t="s">
        <v>28</v>
      </c>
      <c r="S7" s="21" t="s">
        <v>28</v>
      </c>
      <c r="T7" s="14"/>
    </row>
    <row r="8" spans="1:20" s="7" customFormat="1" ht="13.5" customHeight="1">
      <c r="A8" s="7">
        <v>1</v>
      </c>
      <c r="B8" s="24" t="s">
        <v>291</v>
      </c>
      <c r="C8" s="25" t="s">
        <v>162</v>
      </c>
      <c r="D8" s="26">
        <v>24251</v>
      </c>
      <c r="E8" s="27">
        <f>I8+J8+K8+P8</f>
        <v>22171</v>
      </c>
      <c r="F8" s="28">
        <v>3375</v>
      </c>
      <c r="G8" s="29">
        <f>F8/E8</f>
        <v>0.15222588065490958</v>
      </c>
      <c r="H8" s="29">
        <f>P8/E8*100</f>
        <v>4.871228180957106</v>
      </c>
      <c r="I8" s="30">
        <v>14018</v>
      </c>
      <c r="J8" s="30">
        <v>5526</v>
      </c>
      <c r="K8" s="30">
        <v>1547</v>
      </c>
      <c r="L8" s="30">
        <v>888</v>
      </c>
      <c r="M8" s="30">
        <v>131</v>
      </c>
      <c r="N8" s="30">
        <v>55</v>
      </c>
      <c r="O8" s="30">
        <v>6</v>
      </c>
      <c r="P8" s="31">
        <f>SUM(L8:O8)</f>
        <v>1080</v>
      </c>
      <c r="Q8" s="28">
        <v>1199</v>
      </c>
      <c r="R8" s="28">
        <v>1679</v>
      </c>
      <c r="S8" s="28">
        <v>532</v>
      </c>
      <c r="T8" s="32"/>
    </row>
    <row r="9" spans="1:27" s="7" customFormat="1" ht="14.25">
      <c r="A9" s="7">
        <v>2</v>
      </c>
      <c r="B9" s="33" t="s">
        <v>292</v>
      </c>
      <c r="C9" s="34" t="s">
        <v>163</v>
      </c>
      <c r="D9" s="35">
        <v>11554</v>
      </c>
      <c r="E9" s="36">
        <f aca="true" t="shared" si="0" ref="E9:E54">I9+J9+K9+P9</f>
        <v>10906</v>
      </c>
      <c r="F9" s="37">
        <v>1580</v>
      </c>
      <c r="G9" s="38">
        <f aca="true" t="shared" si="1" ref="G9:G58">F9/E9</f>
        <v>0.14487438107463782</v>
      </c>
      <c r="H9" s="38">
        <f aca="true" t="shared" si="2" ref="H9:H58">P9/E9*100</f>
        <v>4.786356134238034</v>
      </c>
      <c r="I9" s="39">
        <v>7002</v>
      </c>
      <c r="J9" s="39">
        <v>3031</v>
      </c>
      <c r="K9" s="39">
        <v>351</v>
      </c>
      <c r="L9" s="39">
        <v>439</v>
      </c>
      <c r="M9" s="39">
        <v>58</v>
      </c>
      <c r="N9" s="39">
        <v>22</v>
      </c>
      <c r="O9" s="39">
        <v>3</v>
      </c>
      <c r="P9" s="40">
        <f aca="true" t="shared" si="3" ref="P9:P54">SUM(L9:O9)</f>
        <v>522</v>
      </c>
      <c r="Q9" s="37">
        <v>350</v>
      </c>
      <c r="R9" s="37">
        <v>794</v>
      </c>
      <c r="S9" s="37">
        <v>917</v>
      </c>
      <c r="T9" s="41"/>
      <c r="V9" s="1"/>
      <c r="W9" s="1"/>
      <c r="X9" s="1"/>
      <c r="Y9" s="1"/>
      <c r="Z9" s="1"/>
      <c r="AA9" s="1"/>
    </row>
    <row r="10" spans="1:20" s="7" customFormat="1" ht="14.25">
      <c r="A10" s="7">
        <v>3</v>
      </c>
      <c r="B10" s="33" t="s">
        <v>293</v>
      </c>
      <c r="C10" s="34" t="s">
        <v>164</v>
      </c>
      <c r="D10" s="35">
        <v>11204</v>
      </c>
      <c r="E10" s="36">
        <f t="shared" si="0"/>
        <v>10856</v>
      </c>
      <c r="F10" s="37">
        <v>1125</v>
      </c>
      <c r="G10" s="38">
        <f t="shared" si="1"/>
        <v>0.10362932940309506</v>
      </c>
      <c r="H10" s="38">
        <f t="shared" si="2"/>
        <v>3.454310980103169</v>
      </c>
      <c r="I10" s="39">
        <v>6224</v>
      </c>
      <c r="J10" s="39">
        <v>4225</v>
      </c>
      <c r="K10" s="39">
        <v>32</v>
      </c>
      <c r="L10" s="39">
        <v>332</v>
      </c>
      <c r="M10" s="39">
        <v>31</v>
      </c>
      <c r="N10" s="39">
        <v>11</v>
      </c>
      <c r="O10" s="39">
        <v>1</v>
      </c>
      <c r="P10" s="40">
        <f t="shared" si="3"/>
        <v>375</v>
      </c>
      <c r="Q10" s="37">
        <v>315</v>
      </c>
      <c r="R10" s="37">
        <v>609</v>
      </c>
      <c r="S10" s="37">
        <v>82</v>
      </c>
      <c r="T10" s="41"/>
    </row>
    <row r="11" spans="1:20" s="7" customFormat="1" ht="14.25">
      <c r="A11" s="7">
        <v>4</v>
      </c>
      <c r="B11" s="33" t="s">
        <v>42</v>
      </c>
      <c r="C11" s="34" t="s">
        <v>165</v>
      </c>
      <c r="D11" s="35">
        <v>11177</v>
      </c>
      <c r="E11" s="36">
        <f t="shared" si="0"/>
        <v>10462</v>
      </c>
      <c r="F11" s="37">
        <v>1745</v>
      </c>
      <c r="G11" s="38">
        <f t="shared" si="1"/>
        <v>0.1667941120244695</v>
      </c>
      <c r="H11" s="38">
        <f t="shared" si="2"/>
        <v>5.027719365322119</v>
      </c>
      <c r="I11" s="39">
        <v>7341</v>
      </c>
      <c r="J11" s="39">
        <v>2221</v>
      </c>
      <c r="K11" s="39">
        <v>374</v>
      </c>
      <c r="L11" s="39">
        <v>449</v>
      </c>
      <c r="M11" s="39">
        <v>59</v>
      </c>
      <c r="N11" s="39">
        <v>17</v>
      </c>
      <c r="O11" s="39">
        <v>1</v>
      </c>
      <c r="P11" s="40">
        <f t="shared" si="3"/>
        <v>526</v>
      </c>
      <c r="Q11" s="37">
        <v>307</v>
      </c>
      <c r="R11" s="37">
        <v>885</v>
      </c>
      <c r="S11" s="37">
        <v>97</v>
      </c>
      <c r="T11" s="41"/>
    </row>
    <row r="12" spans="1:20" s="7" customFormat="1" ht="14.25">
      <c r="A12" s="7">
        <v>5</v>
      </c>
      <c r="B12" s="109" t="s">
        <v>43</v>
      </c>
      <c r="C12" s="110" t="s">
        <v>166</v>
      </c>
      <c r="D12" s="111">
        <v>5415</v>
      </c>
      <c r="E12" s="112">
        <f t="shared" si="0"/>
        <v>5149</v>
      </c>
      <c r="F12" s="113">
        <v>751</v>
      </c>
      <c r="G12" s="114">
        <f t="shared" si="1"/>
        <v>0.14585356379879588</v>
      </c>
      <c r="H12" s="114">
        <f t="shared" si="2"/>
        <v>5.127209166828511</v>
      </c>
      <c r="I12" s="115">
        <v>4273</v>
      </c>
      <c r="J12" s="115">
        <v>586</v>
      </c>
      <c r="K12" s="115">
        <v>26</v>
      </c>
      <c r="L12" s="115">
        <v>231</v>
      </c>
      <c r="M12" s="115">
        <v>24</v>
      </c>
      <c r="N12" s="115">
        <v>8</v>
      </c>
      <c r="O12" s="115">
        <v>1</v>
      </c>
      <c r="P12" s="116">
        <f t="shared" si="3"/>
        <v>264</v>
      </c>
      <c r="Q12" s="113">
        <v>97</v>
      </c>
      <c r="R12" s="113">
        <v>380</v>
      </c>
      <c r="S12" s="113">
        <v>77</v>
      </c>
      <c r="T12" s="41"/>
    </row>
    <row r="13" spans="1:20" s="7" customFormat="1" ht="14.25">
      <c r="A13" s="7">
        <v>6</v>
      </c>
      <c r="B13" s="24" t="s">
        <v>44</v>
      </c>
      <c r="C13" s="25" t="s">
        <v>167</v>
      </c>
      <c r="D13" s="26">
        <v>10001</v>
      </c>
      <c r="E13" s="27">
        <f t="shared" si="0"/>
        <v>9780</v>
      </c>
      <c r="F13" s="28">
        <v>1004</v>
      </c>
      <c r="G13" s="29">
        <f t="shared" si="1"/>
        <v>0.10265848670756646</v>
      </c>
      <c r="H13" s="29">
        <f t="shared" si="2"/>
        <v>3.5787321063394684</v>
      </c>
      <c r="I13" s="30">
        <v>7563</v>
      </c>
      <c r="J13" s="30">
        <v>1864</v>
      </c>
      <c r="K13" s="30">
        <v>3</v>
      </c>
      <c r="L13" s="30">
        <v>306</v>
      </c>
      <c r="M13" s="30">
        <v>27</v>
      </c>
      <c r="N13" s="30">
        <v>16</v>
      </c>
      <c r="O13" s="30">
        <v>1</v>
      </c>
      <c r="P13" s="31">
        <f t="shared" si="3"/>
        <v>350</v>
      </c>
      <c r="Q13" s="28">
        <v>347</v>
      </c>
      <c r="R13" s="28">
        <v>562</v>
      </c>
      <c r="S13" s="28">
        <v>500</v>
      </c>
      <c r="T13" s="41"/>
    </row>
    <row r="14" spans="1:20" s="7" customFormat="1" ht="14.25">
      <c r="A14" s="7">
        <v>7</v>
      </c>
      <c r="B14" s="33" t="s">
        <v>45</v>
      </c>
      <c r="C14" s="34" t="s">
        <v>168</v>
      </c>
      <c r="D14" s="35">
        <v>11965</v>
      </c>
      <c r="E14" s="36">
        <f t="shared" si="0"/>
        <v>11325</v>
      </c>
      <c r="F14" s="37">
        <v>1531</v>
      </c>
      <c r="G14" s="38">
        <f t="shared" si="1"/>
        <v>0.13518763796909491</v>
      </c>
      <c r="H14" s="38">
        <f t="shared" si="2"/>
        <v>4.565121412803532</v>
      </c>
      <c r="I14" s="39">
        <v>3488</v>
      </c>
      <c r="J14" s="39">
        <v>7215</v>
      </c>
      <c r="K14" s="39">
        <v>105</v>
      </c>
      <c r="L14" s="39">
        <v>431</v>
      </c>
      <c r="M14" s="39">
        <v>51</v>
      </c>
      <c r="N14" s="39">
        <v>34</v>
      </c>
      <c r="O14" s="39">
        <v>1</v>
      </c>
      <c r="P14" s="40">
        <f t="shared" si="3"/>
        <v>517</v>
      </c>
      <c r="Q14" s="37">
        <v>286</v>
      </c>
      <c r="R14" s="37">
        <v>768</v>
      </c>
      <c r="S14" s="37">
        <v>214</v>
      </c>
      <c r="T14" s="41"/>
    </row>
    <row r="15" spans="1:20" s="7" customFormat="1" ht="14.25">
      <c r="A15" s="7">
        <v>8</v>
      </c>
      <c r="B15" s="33" t="s">
        <v>46</v>
      </c>
      <c r="C15" s="34" t="s">
        <v>169</v>
      </c>
      <c r="D15" s="35">
        <v>26827</v>
      </c>
      <c r="E15" s="36">
        <f t="shared" si="0"/>
        <v>24256</v>
      </c>
      <c r="F15" s="37">
        <v>2740</v>
      </c>
      <c r="G15" s="38">
        <f t="shared" si="1"/>
        <v>0.11296174142480211</v>
      </c>
      <c r="H15" s="38">
        <f t="shared" si="2"/>
        <v>3.6856860158311346</v>
      </c>
      <c r="I15" s="39">
        <v>18617</v>
      </c>
      <c r="J15" s="39">
        <v>4486</v>
      </c>
      <c r="K15" s="39">
        <v>259</v>
      </c>
      <c r="L15" s="39">
        <v>756</v>
      </c>
      <c r="M15" s="39">
        <v>100</v>
      </c>
      <c r="N15" s="39">
        <v>36</v>
      </c>
      <c r="O15" s="39">
        <v>2</v>
      </c>
      <c r="P15" s="40">
        <f t="shared" si="3"/>
        <v>894</v>
      </c>
      <c r="Q15" s="37">
        <v>693</v>
      </c>
      <c r="R15" s="37">
        <v>1777</v>
      </c>
      <c r="S15" s="37">
        <v>508</v>
      </c>
      <c r="T15" s="41"/>
    </row>
    <row r="16" spans="1:20" s="7" customFormat="1" ht="14.25">
      <c r="A16" s="7">
        <v>9</v>
      </c>
      <c r="B16" s="33" t="s">
        <v>47</v>
      </c>
      <c r="C16" s="34" t="s">
        <v>170</v>
      </c>
      <c r="D16" s="35">
        <v>13370</v>
      </c>
      <c r="E16" s="36">
        <f t="shared" si="0"/>
        <v>12654</v>
      </c>
      <c r="F16" s="37">
        <v>1293</v>
      </c>
      <c r="G16" s="38">
        <f t="shared" si="1"/>
        <v>0.10218112849691798</v>
      </c>
      <c r="H16" s="38">
        <f t="shared" si="2"/>
        <v>3.88809862494073</v>
      </c>
      <c r="I16" s="39">
        <v>8217</v>
      </c>
      <c r="J16" s="39">
        <v>1108</v>
      </c>
      <c r="K16" s="39">
        <v>2837</v>
      </c>
      <c r="L16" s="39">
        <v>356</v>
      </c>
      <c r="M16" s="39">
        <v>58</v>
      </c>
      <c r="N16" s="39">
        <v>37</v>
      </c>
      <c r="O16" s="39">
        <v>41</v>
      </c>
      <c r="P16" s="40">
        <f t="shared" si="3"/>
        <v>492</v>
      </c>
      <c r="Q16" s="37">
        <v>443</v>
      </c>
      <c r="R16" s="37">
        <v>800</v>
      </c>
      <c r="S16" s="37">
        <v>263</v>
      </c>
      <c r="T16" s="41"/>
    </row>
    <row r="17" spans="1:20" s="42" customFormat="1" ht="14.25">
      <c r="A17" s="7">
        <v>10</v>
      </c>
      <c r="B17" s="43" t="s">
        <v>48</v>
      </c>
      <c r="C17" s="44" t="s">
        <v>171</v>
      </c>
      <c r="D17" s="45">
        <v>18415</v>
      </c>
      <c r="E17" s="181">
        <f>I17+J17+K17+P17</f>
        <v>16836</v>
      </c>
      <c r="F17" s="47">
        <v>1668</v>
      </c>
      <c r="G17" s="192">
        <f t="shared" si="1"/>
        <v>0.09907341411261582</v>
      </c>
      <c r="H17" s="192">
        <f t="shared" si="2"/>
        <v>3.6707056307911614</v>
      </c>
      <c r="I17" s="49">
        <v>12488</v>
      </c>
      <c r="J17" s="49">
        <v>1741</v>
      </c>
      <c r="K17" s="49">
        <v>1989</v>
      </c>
      <c r="L17" s="49">
        <v>524</v>
      </c>
      <c r="M17" s="49">
        <v>65</v>
      </c>
      <c r="N17" s="49">
        <v>27</v>
      </c>
      <c r="O17" s="49">
        <v>2</v>
      </c>
      <c r="P17" s="180">
        <f t="shared" si="3"/>
        <v>618</v>
      </c>
      <c r="Q17" s="47">
        <v>343</v>
      </c>
      <c r="R17" s="47">
        <v>1188</v>
      </c>
      <c r="S17" s="47">
        <v>4967</v>
      </c>
      <c r="T17" s="51"/>
    </row>
    <row r="18" spans="1:20" s="7" customFormat="1" ht="14.25">
      <c r="A18" s="7">
        <v>11</v>
      </c>
      <c r="B18" s="24" t="s">
        <v>49</v>
      </c>
      <c r="C18" s="25" t="s">
        <v>172</v>
      </c>
      <c r="D18" s="26">
        <v>49761</v>
      </c>
      <c r="E18" s="27">
        <f t="shared" si="0"/>
        <v>45087</v>
      </c>
      <c r="F18" s="28">
        <v>3752</v>
      </c>
      <c r="G18" s="29">
        <f t="shared" si="1"/>
        <v>0.0832168917869896</v>
      </c>
      <c r="H18" s="29">
        <f t="shared" si="2"/>
        <v>2.7214052831193025</v>
      </c>
      <c r="I18" s="30">
        <v>29362</v>
      </c>
      <c r="J18" s="30">
        <v>11752</v>
      </c>
      <c r="K18" s="30">
        <v>2746</v>
      </c>
      <c r="L18" s="30">
        <v>1041</v>
      </c>
      <c r="M18" s="30">
        <v>133</v>
      </c>
      <c r="N18" s="30">
        <v>41</v>
      </c>
      <c r="O18" s="30">
        <v>12</v>
      </c>
      <c r="P18" s="31">
        <f t="shared" si="3"/>
        <v>1227</v>
      </c>
      <c r="Q18" s="28">
        <v>978</v>
      </c>
      <c r="R18" s="28">
        <v>3394</v>
      </c>
      <c r="S18" s="28">
        <v>2350</v>
      </c>
      <c r="T18" s="32"/>
    </row>
    <row r="19" spans="1:20" s="7" customFormat="1" ht="14.25">
      <c r="A19" s="7">
        <v>12</v>
      </c>
      <c r="B19" s="33" t="s">
        <v>50</v>
      </c>
      <c r="C19" s="34" t="s">
        <v>173</v>
      </c>
      <c r="D19" s="35">
        <v>40391</v>
      </c>
      <c r="E19" s="36">
        <f t="shared" si="0"/>
        <v>36461</v>
      </c>
      <c r="F19" s="37">
        <v>3325</v>
      </c>
      <c r="G19" s="38">
        <f t="shared" si="1"/>
        <v>0.09119332985930172</v>
      </c>
      <c r="H19" s="38">
        <f t="shared" si="2"/>
        <v>3.1156578261704286</v>
      </c>
      <c r="I19" s="39">
        <v>15948</v>
      </c>
      <c r="J19" s="39">
        <v>18935</v>
      </c>
      <c r="K19" s="39">
        <v>442</v>
      </c>
      <c r="L19" s="39">
        <v>945</v>
      </c>
      <c r="M19" s="39">
        <v>125</v>
      </c>
      <c r="N19" s="39">
        <v>58</v>
      </c>
      <c r="O19" s="39">
        <v>8</v>
      </c>
      <c r="P19" s="40">
        <f t="shared" si="3"/>
        <v>1136</v>
      </c>
      <c r="Q19" s="37">
        <v>2027</v>
      </c>
      <c r="R19" s="37">
        <v>3392</v>
      </c>
      <c r="S19" s="37">
        <v>2044</v>
      </c>
      <c r="T19" s="41"/>
    </row>
    <row r="20" spans="1:20" s="7" customFormat="1" ht="14.25">
      <c r="A20" s="7">
        <v>13</v>
      </c>
      <c r="B20" s="33" t="s">
        <v>51</v>
      </c>
      <c r="C20" s="34" t="s">
        <v>174</v>
      </c>
      <c r="D20" s="35">
        <v>35115</v>
      </c>
      <c r="E20" s="36">
        <f t="shared" si="0"/>
        <v>31739</v>
      </c>
      <c r="F20" s="37">
        <v>2439</v>
      </c>
      <c r="G20" s="38">
        <f t="shared" si="1"/>
        <v>0.07684552128296418</v>
      </c>
      <c r="H20" s="38">
        <f t="shared" si="2"/>
        <v>2.416585273638111</v>
      </c>
      <c r="I20" s="39">
        <v>10805</v>
      </c>
      <c r="J20" s="39">
        <v>20167</v>
      </c>
      <c r="K20" s="39">
        <v>0</v>
      </c>
      <c r="L20" s="39">
        <v>616</v>
      </c>
      <c r="M20" s="39">
        <v>116</v>
      </c>
      <c r="N20" s="39">
        <v>35</v>
      </c>
      <c r="O20" s="39">
        <v>0</v>
      </c>
      <c r="P20" s="40">
        <f t="shared" si="3"/>
        <v>767</v>
      </c>
      <c r="Q20" s="37">
        <v>1257</v>
      </c>
      <c r="R20" s="37">
        <v>2696</v>
      </c>
      <c r="S20" s="37">
        <v>2480</v>
      </c>
      <c r="T20" s="41"/>
    </row>
    <row r="21" spans="1:20" s="7" customFormat="1" ht="14.25">
      <c r="A21" s="7">
        <v>14</v>
      </c>
      <c r="B21" s="33" t="s">
        <v>52</v>
      </c>
      <c r="C21" s="34" t="s">
        <v>4</v>
      </c>
      <c r="D21" s="35">
        <v>24923</v>
      </c>
      <c r="E21" s="36">
        <f t="shared" si="0"/>
        <v>22846</v>
      </c>
      <c r="F21" s="37">
        <v>1421</v>
      </c>
      <c r="G21" s="38">
        <f t="shared" si="1"/>
        <v>0.06219907204762322</v>
      </c>
      <c r="H21" s="38">
        <f t="shared" si="2"/>
        <v>2.232338264904141</v>
      </c>
      <c r="I21" s="39">
        <v>13351</v>
      </c>
      <c r="J21" s="39">
        <v>8785</v>
      </c>
      <c r="K21" s="39">
        <v>200</v>
      </c>
      <c r="L21" s="39">
        <v>409</v>
      </c>
      <c r="M21" s="39">
        <v>56</v>
      </c>
      <c r="N21" s="39">
        <v>36</v>
      </c>
      <c r="O21" s="39">
        <v>9</v>
      </c>
      <c r="P21" s="40">
        <f t="shared" si="3"/>
        <v>510</v>
      </c>
      <c r="Q21" s="37">
        <v>1480</v>
      </c>
      <c r="R21" s="37">
        <v>1768</v>
      </c>
      <c r="S21" s="37">
        <v>1418</v>
      </c>
      <c r="T21" s="41"/>
    </row>
    <row r="22" spans="1:20" s="7" customFormat="1" ht="14.25">
      <c r="A22" s="7">
        <v>15</v>
      </c>
      <c r="B22" s="109" t="s">
        <v>53</v>
      </c>
      <c r="C22" s="110" t="s">
        <v>175</v>
      </c>
      <c r="D22" s="111">
        <v>16738</v>
      </c>
      <c r="E22" s="112">
        <f t="shared" si="0"/>
        <v>19203</v>
      </c>
      <c r="F22" s="113">
        <v>1561</v>
      </c>
      <c r="G22" s="114">
        <f t="shared" si="1"/>
        <v>0.08128938186741655</v>
      </c>
      <c r="H22" s="114">
        <f t="shared" si="2"/>
        <v>2.4527417591001406</v>
      </c>
      <c r="I22" s="115">
        <v>0</v>
      </c>
      <c r="J22" s="115">
        <v>0</v>
      </c>
      <c r="K22" s="115">
        <v>18732</v>
      </c>
      <c r="L22" s="115">
        <v>399</v>
      </c>
      <c r="M22" s="115">
        <v>48</v>
      </c>
      <c r="N22" s="115">
        <v>24</v>
      </c>
      <c r="O22" s="115">
        <v>0</v>
      </c>
      <c r="P22" s="116">
        <f t="shared" si="3"/>
        <v>471</v>
      </c>
      <c r="Q22" s="113">
        <v>189</v>
      </c>
      <c r="R22" s="113">
        <v>451</v>
      </c>
      <c r="S22" s="113">
        <v>0</v>
      </c>
      <c r="T22" s="41"/>
    </row>
    <row r="23" spans="1:20" s="7" customFormat="1" ht="14.25">
      <c r="A23" s="7">
        <v>16</v>
      </c>
      <c r="B23" s="24" t="s">
        <v>54</v>
      </c>
      <c r="C23" s="25" t="s">
        <v>176</v>
      </c>
      <c r="D23" s="26">
        <v>5827</v>
      </c>
      <c r="E23" s="27">
        <f t="shared" si="0"/>
        <v>5690</v>
      </c>
      <c r="F23" s="28">
        <v>416</v>
      </c>
      <c r="G23" s="29">
        <f t="shared" si="1"/>
        <v>0.07311072056239015</v>
      </c>
      <c r="H23" s="29">
        <f t="shared" si="2"/>
        <v>2.2144112478031635</v>
      </c>
      <c r="I23" s="30">
        <v>2294</v>
      </c>
      <c r="J23" s="30">
        <v>3270</v>
      </c>
      <c r="K23" s="30">
        <v>0</v>
      </c>
      <c r="L23" s="30">
        <v>109</v>
      </c>
      <c r="M23" s="30">
        <v>14</v>
      </c>
      <c r="N23" s="30">
        <v>3</v>
      </c>
      <c r="O23" s="30">
        <v>0</v>
      </c>
      <c r="P23" s="31">
        <f t="shared" si="3"/>
        <v>126</v>
      </c>
      <c r="Q23" s="28">
        <v>194</v>
      </c>
      <c r="R23" s="28">
        <v>487</v>
      </c>
      <c r="S23" s="28">
        <v>250</v>
      </c>
      <c r="T23" s="41"/>
    </row>
    <row r="24" spans="1:20" s="7" customFormat="1" ht="14.25">
      <c r="A24" s="7">
        <v>17</v>
      </c>
      <c r="B24" s="33" t="s">
        <v>55</v>
      </c>
      <c r="C24" s="52" t="s">
        <v>177</v>
      </c>
      <c r="D24" s="35">
        <v>6326</v>
      </c>
      <c r="E24" s="36">
        <f t="shared" si="0"/>
        <v>6082</v>
      </c>
      <c r="F24" s="37">
        <v>310</v>
      </c>
      <c r="G24" s="38">
        <f t="shared" si="1"/>
        <v>0.050970075633015456</v>
      </c>
      <c r="H24" s="38">
        <f t="shared" si="2"/>
        <v>2.0223610654390005</v>
      </c>
      <c r="I24" s="39">
        <v>3828</v>
      </c>
      <c r="J24" s="39">
        <v>2052</v>
      </c>
      <c r="K24" s="39">
        <v>79</v>
      </c>
      <c r="L24" s="39">
        <v>101</v>
      </c>
      <c r="M24" s="39">
        <v>18</v>
      </c>
      <c r="N24" s="39">
        <v>4</v>
      </c>
      <c r="O24" s="39">
        <v>0</v>
      </c>
      <c r="P24" s="40">
        <f t="shared" si="3"/>
        <v>123</v>
      </c>
      <c r="Q24" s="37">
        <v>91</v>
      </c>
      <c r="R24" s="37">
        <v>371</v>
      </c>
      <c r="S24" s="37">
        <v>142</v>
      </c>
      <c r="T24" s="41"/>
    </row>
    <row r="25" spans="1:20" s="7" customFormat="1" ht="14.25">
      <c r="A25" s="7">
        <v>18</v>
      </c>
      <c r="B25" s="33" t="s">
        <v>56</v>
      </c>
      <c r="C25" s="34" t="s">
        <v>178</v>
      </c>
      <c r="D25" s="35">
        <v>7326</v>
      </c>
      <c r="E25" s="36">
        <f t="shared" si="0"/>
        <v>7049</v>
      </c>
      <c r="F25" s="37">
        <v>576</v>
      </c>
      <c r="G25" s="38">
        <f t="shared" si="1"/>
        <v>0.08171371825790892</v>
      </c>
      <c r="H25" s="38">
        <f t="shared" si="2"/>
        <v>2.8372818839551712</v>
      </c>
      <c r="I25" s="39">
        <v>6231</v>
      </c>
      <c r="J25" s="39">
        <v>308</v>
      </c>
      <c r="K25" s="39">
        <v>310</v>
      </c>
      <c r="L25" s="39">
        <v>161</v>
      </c>
      <c r="M25" s="39">
        <v>28</v>
      </c>
      <c r="N25" s="39">
        <v>9</v>
      </c>
      <c r="O25" s="39">
        <v>2</v>
      </c>
      <c r="P25" s="40">
        <f t="shared" si="3"/>
        <v>200</v>
      </c>
      <c r="Q25" s="37">
        <v>58</v>
      </c>
      <c r="R25" s="37">
        <v>302</v>
      </c>
      <c r="S25" s="37">
        <v>383</v>
      </c>
      <c r="T25" s="41"/>
    </row>
    <row r="26" spans="1:20" s="7" customFormat="1" ht="14.25">
      <c r="A26" s="7">
        <v>19</v>
      </c>
      <c r="B26" s="33" t="s">
        <v>57</v>
      </c>
      <c r="C26" s="34" t="s">
        <v>179</v>
      </c>
      <c r="D26" s="35">
        <v>7793</v>
      </c>
      <c r="E26" s="36">
        <f t="shared" si="0"/>
        <v>7069</v>
      </c>
      <c r="F26" s="37">
        <v>688</v>
      </c>
      <c r="G26" s="38">
        <f t="shared" si="1"/>
        <v>0.09732635450558778</v>
      </c>
      <c r="H26" s="38">
        <f t="shared" si="2"/>
        <v>3.748762201159994</v>
      </c>
      <c r="I26" s="39">
        <v>5815</v>
      </c>
      <c r="J26" s="39">
        <v>832</v>
      </c>
      <c r="K26" s="39">
        <v>157</v>
      </c>
      <c r="L26" s="39">
        <v>218</v>
      </c>
      <c r="M26" s="39">
        <v>23</v>
      </c>
      <c r="N26" s="39">
        <v>12</v>
      </c>
      <c r="O26" s="39">
        <v>12</v>
      </c>
      <c r="P26" s="40">
        <f t="shared" si="3"/>
        <v>265</v>
      </c>
      <c r="Q26" s="37">
        <v>411</v>
      </c>
      <c r="R26" s="37">
        <v>473</v>
      </c>
      <c r="S26" s="37">
        <v>240</v>
      </c>
      <c r="T26" s="41"/>
    </row>
    <row r="27" spans="1:20" s="7" customFormat="1" ht="14.25">
      <c r="A27" s="7">
        <v>20</v>
      </c>
      <c r="B27" s="53" t="s">
        <v>58</v>
      </c>
      <c r="C27" s="54" t="s">
        <v>180</v>
      </c>
      <c r="D27" s="45">
        <v>16082</v>
      </c>
      <c r="E27" s="46">
        <f t="shared" si="0"/>
        <v>15015</v>
      </c>
      <c r="F27" s="47">
        <v>1548</v>
      </c>
      <c r="G27" s="48">
        <f t="shared" si="1"/>
        <v>0.1030969030969031</v>
      </c>
      <c r="H27" s="48">
        <f t="shared" si="2"/>
        <v>3.4032634032634035</v>
      </c>
      <c r="I27" s="49">
        <v>11603</v>
      </c>
      <c r="J27" s="49">
        <v>2901</v>
      </c>
      <c r="K27" s="49">
        <v>0</v>
      </c>
      <c r="L27" s="49">
        <v>432</v>
      </c>
      <c r="M27" s="49">
        <v>47</v>
      </c>
      <c r="N27" s="49">
        <v>32</v>
      </c>
      <c r="O27" s="49">
        <v>0</v>
      </c>
      <c r="P27" s="50">
        <f t="shared" si="3"/>
        <v>511</v>
      </c>
      <c r="Q27" s="47">
        <v>349</v>
      </c>
      <c r="R27" s="47">
        <v>844</v>
      </c>
      <c r="S27" s="47">
        <v>109</v>
      </c>
      <c r="T27" s="51"/>
    </row>
    <row r="28" spans="1:20" s="7" customFormat="1" ht="14.25">
      <c r="A28" s="7">
        <v>21</v>
      </c>
      <c r="B28" s="24" t="s">
        <v>59</v>
      </c>
      <c r="C28" s="25" t="s">
        <v>181</v>
      </c>
      <c r="D28" s="26">
        <v>15483</v>
      </c>
      <c r="E28" s="27">
        <f t="shared" si="0"/>
        <v>14490</v>
      </c>
      <c r="F28" s="28">
        <v>964</v>
      </c>
      <c r="G28" s="29">
        <f t="shared" si="1"/>
        <v>0.06652864044168393</v>
      </c>
      <c r="H28" s="29">
        <f t="shared" si="2"/>
        <v>2.491373360938578</v>
      </c>
      <c r="I28" s="30">
        <v>8574</v>
      </c>
      <c r="J28" s="30">
        <v>5555</v>
      </c>
      <c r="K28" s="30">
        <v>0</v>
      </c>
      <c r="L28" s="30">
        <v>307</v>
      </c>
      <c r="M28" s="30">
        <v>32</v>
      </c>
      <c r="N28" s="30">
        <v>13</v>
      </c>
      <c r="O28" s="30">
        <v>9</v>
      </c>
      <c r="P28" s="31">
        <f t="shared" si="3"/>
        <v>361</v>
      </c>
      <c r="Q28" s="28">
        <v>555</v>
      </c>
      <c r="R28" s="28">
        <v>915</v>
      </c>
      <c r="S28" s="28">
        <v>530</v>
      </c>
      <c r="T28" s="32"/>
    </row>
    <row r="29" spans="1:20" s="7" customFormat="1" ht="14.25">
      <c r="A29" s="7">
        <v>22</v>
      </c>
      <c r="B29" s="33" t="s">
        <v>60</v>
      </c>
      <c r="C29" s="34" t="s">
        <v>182</v>
      </c>
      <c r="D29" s="35">
        <v>20946</v>
      </c>
      <c r="E29" s="36">
        <f t="shared" si="0"/>
        <v>19864</v>
      </c>
      <c r="F29" s="37">
        <v>1201</v>
      </c>
      <c r="G29" s="38">
        <f t="shared" si="1"/>
        <v>0.06046113572291583</v>
      </c>
      <c r="H29" s="38">
        <f t="shared" si="2"/>
        <v>2.0690696737817156</v>
      </c>
      <c r="I29" s="39">
        <v>14564</v>
      </c>
      <c r="J29" s="39">
        <v>4889</v>
      </c>
      <c r="K29" s="39">
        <v>0</v>
      </c>
      <c r="L29" s="39">
        <v>341</v>
      </c>
      <c r="M29" s="39">
        <v>41</v>
      </c>
      <c r="N29" s="39">
        <v>29</v>
      </c>
      <c r="O29" s="39">
        <v>0</v>
      </c>
      <c r="P29" s="40">
        <f t="shared" si="3"/>
        <v>411</v>
      </c>
      <c r="Q29" s="37">
        <v>123</v>
      </c>
      <c r="R29" s="37">
        <v>1568</v>
      </c>
      <c r="S29" s="37">
        <v>0</v>
      </c>
      <c r="T29" s="41"/>
    </row>
    <row r="30" spans="1:20" s="7" customFormat="1" ht="14.25">
      <c r="A30" s="7">
        <v>23</v>
      </c>
      <c r="B30" s="33" t="s">
        <v>61</v>
      </c>
      <c r="C30" s="34" t="s">
        <v>183</v>
      </c>
      <c r="D30" s="35">
        <v>40154</v>
      </c>
      <c r="E30" s="36">
        <f t="shared" si="0"/>
        <v>38696</v>
      </c>
      <c r="F30" s="37">
        <v>2414</v>
      </c>
      <c r="G30" s="38">
        <f t="shared" si="1"/>
        <v>0.06238370891048171</v>
      </c>
      <c r="H30" s="38">
        <f t="shared" si="2"/>
        <v>2.0829026255943766</v>
      </c>
      <c r="I30" s="39">
        <v>9730</v>
      </c>
      <c r="J30" s="39">
        <v>28160</v>
      </c>
      <c r="K30" s="39">
        <v>0</v>
      </c>
      <c r="L30" s="39">
        <v>673</v>
      </c>
      <c r="M30" s="39">
        <v>91</v>
      </c>
      <c r="N30" s="39">
        <v>42</v>
      </c>
      <c r="O30" s="39">
        <v>0</v>
      </c>
      <c r="P30" s="40">
        <f t="shared" si="3"/>
        <v>806</v>
      </c>
      <c r="Q30" s="37">
        <v>3787</v>
      </c>
      <c r="R30" s="37">
        <v>4473</v>
      </c>
      <c r="S30" s="37">
        <v>1886</v>
      </c>
      <c r="T30" s="41"/>
    </row>
    <row r="31" spans="1:20" s="7" customFormat="1" ht="14.25">
      <c r="A31" s="7">
        <v>24</v>
      </c>
      <c r="B31" s="33" t="s">
        <v>62</v>
      </c>
      <c r="C31" s="34" t="s">
        <v>184</v>
      </c>
      <c r="D31" s="35">
        <v>16938</v>
      </c>
      <c r="E31" s="36">
        <f t="shared" si="0"/>
        <v>16042</v>
      </c>
      <c r="F31" s="37">
        <v>1115</v>
      </c>
      <c r="G31" s="38">
        <f t="shared" si="1"/>
        <v>0.06950504924572996</v>
      </c>
      <c r="H31" s="38">
        <f t="shared" si="2"/>
        <v>2.5620246852013464</v>
      </c>
      <c r="I31" s="39">
        <v>13574</v>
      </c>
      <c r="J31" s="39">
        <v>1797</v>
      </c>
      <c r="K31" s="39">
        <v>260</v>
      </c>
      <c r="L31" s="39">
        <v>330</v>
      </c>
      <c r="M31" s="39">
        <v>35</v>
      </c>
      <c r="N31" s="39">
        <v>20</v>
      </c>
      <c r="O31" s="39">
        <v>26</v>
      </c>
      <c r="P31" s="40">
        <f t="shared" si="3"/>
        <v>411</v>
      </c>
      <c r="Q31" s="37">
        <v>823</v>
      </c>
      <c r="R31" s="37">
        <v>1123</v>
      </c>
      <c r="S31" s="37">
        <v>589</v>
      </c>
      <c r="T31" s="41"/>
    </row>
    <row r="32" spans="1:20" s="7" customFormat="1" ht="14.25">
      <c r="A32" s="7">
        <v>25</v>
      </c>
      <c r="B32" s="109" t="s">
        <v>63</v>
      </c>
      <c r="C32" s="110" t="s">
        <v>185</v>
      </c>
      <c r="D32" s="111">
        <v>13759</v>
      </c>
      <c r="E32" s="112">
        <f t="shared" si="0"/>
        <v>12809</v>
      </c>
      <c r="F32" s="113">
        <v>880</v>
      </c>
      <c r="G32" s="114">
        <f t="shared" si="1"/>
        <v>0.06870169412132095</v>
      </c>
      <c r="H32" s="114">
        <f t="shared" si="2"/>
        <v>2.271840112420954</v>
      </c>
      <c r="I32" s="115">
        <v>11072</v>
      </c>
      <c r="J32" s="115">
        <v>1291</v>
      </c>
      <c r="K32" s="115">
        <v>155</v>
      </c>
      <c r="L32" s="115">
        <v>218</v>
      </c>
      <c r="M32" s="115">
        <v>46</v>
      </c>
      <c r="N32" s="115">
        <v>23</v>
      </c>
      <c r="O32" s="115">
        <v>4</v>
      </c>
      <c r="P32" s="116">
        <f t="shared" si="3"/>
        <v>291</v>
      </c>
      <c r="Q32" s="113">
        <v>122</v>
      </c>
      <c r="R32" s="113">
        <v>1146</v>
      </c>
      <c r="S32" s="113">
        <v>0</v>
      </c>
      <c r="T32" s="41"/>
    </row>
    <row r="33" spans="1:20" s="7" customFormat="1" ht="14.25">
      <c r="A33" s="7">
        <v>26</v>
      </c>
      <c r="B33" s="24" t="s">
        <v>64</v>
      </c>
      <c r="C33" s="25" t="s">
        <v>186</v>
      </c>
      <c r="D33" s="26">
        <v>10492</v>
      </c>
      <c r="E33" s="27">
        <f t="shared" si="0"/>
        <v>9802</v>
      </c>
      <c r="F33" s="28">
        <v>789</v>
      </c>
      <c r="G33" s="29">
        <f t="shared" si="1"/>
        <v>0.08049377678024892</v>
      </c>
      <c r="H33" s="29">
        <f t="shared" si="2"/>
        <v>3.3156498673740056</v>
      </c>
      <c r="I33" s="30">
        <v>6965</v>
      </c>
      <c r="J33" s="30">
        <v>2512</v>
      </c>
      <c r="K33" s="30">
        <v>0</v>
      </c>
      <c r="L33" s="30">
        <v>216</v>
      </c>
      <c r="M33" s="30">
        <v>27</v>
      </c>
      <c r="N33" s="30">
        <v>19</v>
      </c>
      <c r="O33" s="30">
        <v>63</v>
      </c>
      <c r="P33" s="31">
        <f t="shared" si="3"/>
        <v>325</v>
      </c>
      <c r="Q33" s="28">
        <v>651</v>
      </c>
      <c r="R33" s="28">
        <v>1060</v>
      </c>
      <c r="S33" s="28">
        <v>419</v>
      </c>
      <c r="T33" s="41"/>
    </row>
    <row r="34" spans="1:20" s="7" customFormat="1" ht="14.25">
      <c r="A34" s="7">
        <v>27</v>
      </c>
      <c r="B34" s="33" t="s">
        <v>65</v>
      </c>
      <c r="C34" s="34" t="s">
        <v>187</v>
      </c>
      <c r="D34" s="35">
        <v>42256</v>
      </c>
      <c r="E34" s="36">
        <f t="shared" si="0"/>
        <v>39006</v>
      </c>
      <c r="F34" s="37">
        <v>2786</v>
      </c>
      <c r="G34" s="38">
        <f t="shared" si="1"/>
        <v>0.07142490898836076</v>
      </c>
      <c r="H34" s="38">
        <f t="shared" si="2"/>
        <v>2.5457621904322414</v>
      </c>
      <c r="I34" s="39">
        <v>18145</v>
      </c>
      <c r="J34" s="39">
        <v>19868</v>
      </c>
      <c r="K34" s="39">
        <v>0</v>
      </c>
      <c r="L34" s="39">
        <v>828</v>
      </c>
      <c r="M34" s="39">
        <v>123</v>
      </c>
      <c r="N34" s="39">
        <v>34</v>
      </c>
      <c r="O34" s="39">
        <v>8</v>
      </c>
      <c r="P34" s="40">
        <f t="shared" si="3"/>
        <v>993</v>
      </c>
      <c r="Q34" s="37">
        <v>4405</v>
      </c>
      <c r="R34" s="37">
        <v>3769</v>
      </c>
      <c r="S34" s="37">
        <v>2331</v>
      </c>
      <c r="T34" s="41"/>
    </row>
    <row r="35" spans="1:20" s="7" customFormat="1" ht="14.25">
      <c r="A35" s="7">
        <v>28</v>
      </c>
      <c r="B35" s="33" t="s">
        <v>66</v>
      </c>
      <c r="C35" s="34" t="s">
        <v>188</v>
      </c>
      <c r="D35" s="35">
        <v>23502</v>
      </c>
      <c r="E35" s="36">
        <f t="shared" si="0"/>
        <v>22344</v>
      </c>
      <c r="F35" s="37">
        <v>1253</v>
      </c>
      <c r="G35" s="38">
        <f t="shared" si="1"/>
        <v>0.05607769423558897</v>
      </c>
      <c r="H35" s="38">
        <f t="shared" si="2"/>
        <v>1.9826351593268887</v>
      </c>
      <c r="I35" s="39">
        <v>19395</v>
      </c>
      <c r="J35" s="39">
        <v>2506</v>
      </c>
      <c r="K35" s="39">
        <v>0</v>
      </c>
      <c r="L35" s="39">
        <v>377</v>
      </c>
      <c r="M35" s="39">
        <v>43</v>
      </c>
      <c r="N35" s="39">
        <v>23</v>
      </c>
      <c r="O35" s="39">
        <v>0</v>
      </c>
      <c r="P35" s="40">
        <f t="shared" si="3"/>
        <v>443</v>
      </c>
      <c r="Q35" s="37">
        <v>1017</v>
      </c>
      <c r="R35" s="37">
        <v>1336</v>
      </c>
      <c r="S35" s="37">
        <v>608</v>
      </c>
      <c r="T35" s="41"/>
    </row>
    <row r="36" spans="1:20" s="7" customFormat="1" ht="14.25">
      <c r="A36" s="7">
        <v>29</v>
      </c>
      <c r="B36" s="33" t="s">
        <v>67</v>
      </c>
      <c r="C36" s="34" t="s">
        <v>189</v>
      </c>
      <c r="D36" s="35">
        <v>8947</v>
      </c>
      <c r="E36" s="36">
        <f t="shared" si="0"/>
        <v>7797</v>
      </c>
      <c r="F36" s="37">
        <v>449</v>
      </c>
      <c r="G36" s="38">
        <f t="shared" si="1"/>
        <v>0.0575862511222265</v>
      </c>
      <c r="H36" s="38">
        <f t="shared" si="2"/>
        <v>1.9238168526356292</v>
      </c>
      <c r="I36" s="39">
        <v>4083</v>
      </c>
      <c r="J36" s="39">
        <v>3540</v>
      </c>
      <c r="K36" s="39">
        <v>24</v>
      </c>
      <c r="L36" s="39">
        <v>133</v>
      </c>
      <c r="M36" s="39">
        <v>7</v>
      </c>
      <c r="N36" s="39">
        <v>5</v>
      </c>
      <c r="O36" s="39">
        <v>5</v>
      </c>
      <c r="P36" s="40">
        <f t="shared" si="3"/>
        <v>150</v>
      </c>
      <c r="Q36" s="37">
        <v>331</v>
      </c>
      <c r="R36" s="37">
        <v>541</v>
      </c>
      <c r="S36" s="37">
        <v>201</v>
      </c>
      <c r="T36" s="41"/>
    </row>
    <row r="37" spans="1:20" s="7" customFormat="1" ht="14.25">
      <c r="A37" s="7">
        <v>30</v>
      </c>
      <c r="B37" s="53" t="s">
        <v>68</v>
      </c>
      <c r="C37" s="44" t="s">
        <v>5</v>
      </c>
      <c r="D37" s="45">
        <v>5180</v>
      </c>
      <c r="E37" s="46">
        <f t="shared" si="0"/>
        <v>4820</v>
      </c>
      <c r="F37" s="47">
        <v>377</v>
      </c>
      <c r="G37" s="48">
        <f t="shared" si="1"/>
        <v>0.07821576763485477</v>
      </c>
      <c r="H37" s="48">
        <f t="shared" si="2"/>
        <v>2.904564315352697</v>
      </c>
      <c r="I37" s="49">
        <v>4169</v>
      </c>
      <c r="J37" s="49">
        <v>396</v>
      </c>
      <c r="K37" s="49">
        <v>115</v>
      </c>
      <c r="L37" s="49">
        <v>104</v>
      </c>
      <c r="M37" s="49">
        <v>11</v>
      </c>
      <c r="N37" s="49">
        <v>25</v>
      </c>
      <c r="O37" s="49">
        <v>0</v>
      </c>
      <c r="P37" s="50">
        <f t="shared" si="3"/>
        <v>140</v>
      </c>
      <c r="Q37" s="47">
        <v>122</v>
      </c>
      <c r="R37" s="47">
        <v>207</v>
      </c>
      <c r="S37" s="47">
        <v>36</v>
      </c>
      <c r="T37" s="51"/>
    </row>
    <row r="38" spans="1:20" s="7" customFormat="1" ht="14.25">
      <c r="A38" s="7">
        <v>31</v>
      </c>
      <c r="B38" s="24" t="s">
        <v>69</v>
      </c>
      <c r="C38" s="25" t="s">
        <v>190</v>
      </c>
      <c r="D38" s="26">
        <v>5319</v>
      </c>
      <c r="E38" s="27">
        <f t="shared" si="0"/>
        <v>5091</v>
      </c>
      <c r="F38" s="28">
        <v>572</v>
      </c>
      <c r="G38" s="29">
        <f t="shared" si="1"/>
        <v>0.11235513651541937</v>
      </c>
      <c r="H38" s="29">
        <f t="shared" si="2"/>
        <v>3.378511098016107</v>
      </c>
      <c r="I38" s="30">
        <v>2516</v>
      </c>
      <c r="J38" s="30">
        <v>2402</v>
      </c>
      <c r="K38" s="30">
        <v>1</v>
      </c>
      <c r="L38" s="30">
        <v>145</v>
      </c>
      <c r="M38" s="30">
        <v>24</v>
      </c>
      <c r="N38" s="30">
        <v>3</v>
      </c>
      <c r="O38" s="30">
        <v>0</v>
      </c>
      <c r="P38" s="31">
        <f t="shared" si="3"/>
        <v>172</v>
      </c>
      <c r="Q38" s="28">
        <v>203</v>
      </c>
      <c r="R38" s="28">
        <v>322</v>
      </c>
      <c r="S38" s="28">
        <v>740</v>
      </c>
      <c r="T38" s="32"/>
    </row>
    <row r="39" spans="1:20" s="7" customFormat="1" ht="14.25">
      <c r="A39" s="7">
        <v>32</v>
      </c>
      <c r="B39" s="33" t="s">
        <v>70</v>
      </c>
      <c r="C39" s="34" t="s">
        <v>191</v>
      </c>
      <c r="D39" s="35">
        <v>6115</v>
      </c>
      <c r="E39" s="36">
        <f t="shared" si="0"/>
        <v>5635</v>
      </c>
      <c r="F39" s="37">
        <v>659</v>
      </c>
      <c r="G39" s="38">
        <f t="shared" si="1"/>
        <v>0.11694764862466726</v>
      </c>
      <c r="H39" s="38">
        <f t="shared" si="2"/>
        <v>4.365572315882875</v>
      </c>
      <c r="I39" s="39">
        <v>2255</v>
      </c>
      <c r="J39" s="39">
        <v>3124</v>
      </c>
      <c r="K39" s="39">
        <v>10</v>
      </c>
      <c r="L39" s="39">
        <v>193</v>
      </c>
      <c r="M39" s="39">
        <v>14</v>
      </c>
      <c r="N39" s="39">
        <v>18</v>
      </c>
      <c r="O39" s="39">
        <v>21</v>
      </c>
      <c r="P39" s="40">
        <f t="shared" si="3"/>
        <v>246</v>
      </c>
      <c r="Q39" s="37">
        <v>138</v>
      </c>
      <c r="R39" s="37">
        <v>434</v>
      </c>
      <c r="S39" s="37">
        <v>378</v>
      </c>
      <c r="T39" s="41"/>
    </row>
    <row r="40" spans="1:20" s="7" customFormat="1" ht="14.25">
      <c r="A40" s="7">
        <v>33</v>
      </c>
      <c r="B40" s="33" t="s">
        <v>71</v>
      </c>
      <c r="C40" s="34" t="s">
        <v>192</v>
      </c>
      <c r="D40" s="35">
        <v>16049</v>
      </c>
      <c r="E40" s="36">
        <f t="shared" si="0"/>
        <v>13445</v>
      </c>
      <c r="F40" s="37">
        <v>1102</v>
      </c>
      <c r="G40" s="38">
        <f t="shared" si="1"/>
        <v>0.0819635552249907</v>
      </c>
      <c r="H40" s="38">
        <f t="shared" si="2"/>
        <v>2.811454072145779</v>
      </c>
      <c r="I40" s="39">
        <v>10373</v>
      </c>
      <c r="J40" s="39">
        <v>2694</v>
      </c>
      <c r="K40" s="39">
        <v>0</v>
      </c>
      <c r="L40" s="39">
        <v>319</v>
      </c>
      <c r="M40" s="39">
        <v>43</v>
      </c>
      <c r="N40" s="39">
        <v>12</v>
      </c>
      <c r="O40" s="39">
        <v>4</v>
      </c>
      <c r="P40" s="40">
        <f t="shared" si="3"/>
        <v>378</v>
      </c>
      <c r="Q40" s="37">
        <v>487</v>
      </c>
      <c r="R40" s="37">
        <v>0</v>
      </c>
      <c r="S40" s="37">
        <v>0</v>
      </c>
      <c r="T40" s="41"/>
    </row>
    <row r="41" spans="1:20" s="7" customFormat="1" ht="14.25">
      <c r="A41" s="7">
        <v>34</v>
      </c>
      <c r="B41" s="33" t="s">
        <v>72</v>
      </c>
      <c r="C41" s="34" t="s">
        <v>193</v>
      </c>
      <c r="D41" s="35">
        <v>8651</v>
      </c>
      <c r="E41" s="36">
        <f t="shared" si="0"/>
        <v>7706</v>
      </c>
      <c r="F41" s="37">
        <v>540</v>
      </c>
      <c r="G41" s="38">
        <f t="shared" si="1"/>
        <v>0.07007526602647288</v>
      </c>
      <c r="H41" s="38">
        <f t="shared" si="2"/>
        <v>2.6602647287827668</v>
      </c>
      <c r="I41" s="39">
        <v>6299</v>
      </c>
      <c r="J41" s="39">
        <v>1200</v>
      </c>
      <c r="K41" s="39">
        <v>2</v>
      </c>
      <c r="L41" s="39">
        <v>168</v>
      </c>
      <c r="M41" s="39">
        <v>22</v>
      </c>
      <c r="N41" s="39">
        <v>15</v>
      </c>
      <c r="O41" s="39">
        <v>0</v>
      </c>
      <c r="P41" s="40">
        <f t="shared" si="3"/>
        <v>205</v>
      </c>
      <c r="Q41" s="37">
        <v>214</v>
      </c>
      <c r="R41" s="37">
        <v>430</v>
      </c>
      <c r="S41" s="37">
        <v>126</v>
      </c>
      <c r="T41" s="41"/>
    </row>
    <row r="42" spans="1:20" s="7" customFormat="1" ht="14.25">
      <c r="A42" s="7">
        <v>35</v>
      </c>
      <c r="B42" s="53" t="s">
        <v>73</v>
      </c>
      <c r="C42" s="54" t="s">
        <v>194</v>
      </c>
      <c r="D42" s="45">
        <v>9940</v>
      </c>
      <c r="E42" s="46">
        <f t="shared" si="0"/>
        <v>9150</v>
      </c>
      <c r="F42" s="47">
        <v>961</v>
      </c>
      <c r="G42" s="48">
        <f t="shared" si="1"/>
        <v>0.10502732240437158</v>
      </c>
      <c r="H42" s="48">
        <f t="shared" si="2"/>
        <v>3.355191256830601</v>
      </c>
      <c r="I42" s="49">
        <v>8223</v>
      </c>
      <c r="J42" s="49">
        <v>620</v>
      </c>
      <c r="K42" s="49">
        <v>0</v>
      </c>
      <c r="L42" s="49">
        <v>267</v>
      </c>
      <c r="M42" s="49">
        <v>27</v>
      </c>
      <c r="N42" s="49">
        <v>13</v>
      </c>
      <c r="O42" s="49">
        <v>0</v>
      </c>
      <c r="P42" s="50">
        <f t="shared" si="3"/>
        <v>307</v>
      </c>
      <c r="Q42" s="47">
        <v>119</v>
      </c>
      <c r="R42" s="47">
        <v>496</v>
      </c>
      <c r="S42" s="47">
        <v>104</v>
      </c>
      <c r="T42" s="41"/>
    </row>
    <row r="43" spans="1:20" s="7" customFormat="1" ht="14.25">
      <c r="A43" s="7">
        <v>36</v>
      </c>
      <c r="B43" s="117" t="s">
        <v>74</v>
      </c>
      <c r="C43" s="118" t="s">
        <v>195</v>
      </c>
      <c r="D43" s="104">
        <v>6492</v>
      </c>
      <c r="E43" s="105">
        <f t="shared" si="0"/>
        <v>6022</v>
      </c>
      <c r="F43" s="106">
        <v>516</v>
      </c>
      <c r="G43" s="119">
        <f t="shared" si="1"/>
        <v>0.08568581866489539</v>
      </c>
      <c r="H43" s="119">
        <f t="shared" si="2"/>
        <v>3.1052806376619064</v>
      </c>
      <c r="I43" s="107">
        <v>2419</v>
      </c>
      <c r="J43" s="107">
        <v>3397</v>
      </c>
      <c r="K43" s="107">
        <v>19</v>
      </c>
      <c r="L43" s="107">
        <v>162</v>
      </c>
      <c r="M43" s="107">
        <v>21</v>
      </c>
      <c r="N43" s="107">
        <v>4</v>
      </c>
      <c r="O43" s="107">
        <v>0</v>
      </c>
      <c r="P43" s="108">
        <f t="shared" si="3"/>
        <v>187</v>
      </c>
      <c r="Q43" s="106">
        <v>295</v>
      </c>
      <c r="R43" s="106">
        <v>812</v>
      </c>
      <c r="S43" s="106">
        <v>119</v>
      </c>
      <c r="T43" s="41"/>
    </row>
    <row r="44" spans="1:20" s="7" customFormat="1" ht="14.25">
      <c r="A44" s="7">
        <v>37</v>
      </c>
      <c r="B44" s="33" t="s">
        <v>75</v>
      </c>
      <c r="C44" s="34" t="s">
        <v>196</v>
      </c>
      <c r="D44" s="35">
        <v>4919</v>
      </c>
      <c r="E44" s="36">
        <f t="shared" si="0"/>
        <v>4605</v>
      </c>
      <c r="F44" s="37">
        <v>259</v>
      </c>
      <c r="G44" s="38">
        <f t="shared" si="1"/>
        <v>0.056243213897937024</v>
      </c>
      <c r="H44" s="38">
        <f t="shared" si="2"/>
        <v>1.9326818675352877</v>
      </c>
      <c r="I44" s="39">
        <v>3920</v>
      </c>
      <c r="J44" s="39">
        <v>595</v>
      </c>
      <c r="K44" s="39">
        <v>1</v>
      </c>
      <c r="L44" s="39">
        <v>78</v>
      </c>
      <c r="M44" s="39">
        <v>6</v>
      </c>
      <c r="N44" s="39">
        <v>5</v>
      </c>
      <c r="O44" s="39">
        <v>0</v>
      </c>
      <c r="P44" s="40">
        <f t="shared" si="3"/>
        <v>89</v>
      </c>
      <c r="Q44" s="37">
        <v>53</v>
      </c>
      <c r="R44" s="37">
        <v>205</v>
      </c>
      <c r="S44" s="37">
        <v>54</v>
      </c>
      <c r="T44" s="41"/>
    </row>
    <row r="45" spans="1:20" s="7" customFormat="1" ht="14.25">
      <c r="A45" s="7">
        <v>38</v>
      </c>
      <c r="B45" s="33" t="s">
        <v>76</v>
      </c>
      <c r="C45" s="34" t="s">
        <v>197</v>
      </c>
      <c r="D45" s="35">
        <v>7835</v>
      </c>
      <c r="E45" s="36">
        <f t="shared" si="0"/>
        <v>6995</v>
      </c>
      <c r="F45" s="37">
        <v>600</v>
      </c>
      <c r="G45" s="38">
        <f t="shared" si="1"/>
        <v>0.08577555396711938</v>
      </c>
      <c r="H45" s="38">
        <f t="shared" si="2"/>
        <v>2.8162973552537527</v>
      </c>
      <c r="I45" s="39">
        <v>5688</v>
      </c>
      <c r="J45" s="39">
        <v>1075</v>
      </c>
      <c r="K45" s="39">
        <v>35</v>
      </c>
      <c r="L45" s="39">
        <v>159</v>
      </c>
      <c r="M45" s="39">
        <v>22</v>
      </c>
      <c r="N45" s="39">
        <v>16</v>
      </c>
      <c r="O45" s="39">
        <v>0</v>
      </c>
      <c r="P45" s="40">
        <f t="shared" si="3"/>
        <v>197</v>
      </c>
      <c r="Q45" s="37">
        <v>170</v>
      </c>
      <c r="R45" s="37">
        <v>586</v>
      </c>
      <c r="S45" s="37">
        <v>227</v>
      </c>
      <c r="T45" s="41"/>
    </row>
    <row r="46" spans="1:20" s="7" customFormat="1" ht="14.25">
      <c r="A46" s="7">
        <v>39</v>
      </c>
      <c r="B46" s="33" t="s">
        <v>77</v>
      </c>
      <c r="C46" s="52" t="s">
        <v>198</v>
      </c>
      <c r="D46" s="35">
        <v>6350</v>
      </c>
      <c r="E46" s="36">
        <f t="shared" si="0"/>
        <v>5062</v>
      </c>
      <c r="F46" s="37">
        <v>695</v>
      </c>
      <c r="G46" s="38">
        <f t="shared" si="1"/>
        <v>0.13729751086527064</v>
      </c>
      <c r="H46" s="38">
        <f t="shared" si="2"/>
        <v>4.1288028447254055</v>
      </c>
      <c r="I46" s="39">
        <v>4221</v>
      </c>
      <c r="J46" s="39">
        <v>626</v>
      </c>
      <c r="K46" s="39">
        <v>6</v>
      </c>
      <c r="L46" s="39">
        <v>153</v>
      </c>
      <c r="M46" s="39">
        <v>45</v>
      </c>
      <c r="N46" s="39">
        <v>11</v>
      </c>
      <c r="O46" s="39">
        <v>0</v>
      </c>
      <c r="P46" s="40">
        <f t="shared" si="3"/>
        <v>209</v>
      </c>
      <c r="Q46" s="37">
        <v>337</v>
      </c>
      <c r="R46" s="37">
        <v>736</v>
      </c>
      <c r="S46" s="37">
        <v>263</v>
      </c>
      <c r="T46" s="41"/>
    </row>
    <row r="47" spans="1:20" s="7" customFormat="1" ht="14.25">
      <c r="A47" s="7">
        <v>40</v>
      </c>
      <c r="B47" s="53" t="s">
        <v>78</v>
      </c>
      <c r="C47" s="54" t="s">
        <v>199</v>
      </c>
      <c r="D47" s="45">
        <v>23235</v>
      </c>
      <c r="E47" s="46">
        <f t="shared" si="0"/>
        <v>19778</v>
      </c>
      <c r="F47" s="47">
        <v>2589</v>
      </c>
      <c r="G47" s="48">
        <f t="shared" si="1"/>
        <v>0.13090302356153302</v>
      </c>
      <c r="H47" s="48">
        <f t="shared" si="2"/>
        <v>4.130852462331884</v>
      </c>
      <c r="I47" s="49">
        <v>17741</v>
      </c>
      <c r="J47" s="49">
        <v>1096</v>
      </c>
      <c r="K47" s="49">
        <v>124</v>
      </c>
      <c r="L47" s="49">
        <v>658</v>
      </c>
      <c r="M47" s="49">
        <v>102</v>
      </c>
      <c r="N47" s="49">
        <v>35</v>
      </c>
      <c r="O47" s="49">
        <v>22</v>
      </c>
      <c r="P47" s="50">
        <f t="shared" si="3"/>
        <v>817</v>
      </c>
      <c r="Q47" s="47">
        <v>582</v>
      </c>
      <c r="R47" s="47">
        <v>1153</v>
      </c>
      <c r="S47" s="47">
        <v>611</v>
      </c>
      <c r="T47" s="51"/>
    </row>
    <row r="48" spans="1:20" s="7" customFormat="1" ht="14.25">
      <c r="A48" s="7">
        <v>41</v>
      </c>
      <c r="B48" s="24" t="s">
        <v>79</v>
      </c>
      <c r="C48" s="25" t="s">
        <v>200</v>
      </c>
      <c r="D48" s="26">
        <v>7897</v>
      </c>
      <c r="E48" s="27">
        <f t="shared" si="0"/>
        <v>7518</v>
      </c>
      <c r="F48" s="28">
        <v>835</v>
      </c>
      <c r="G48" s="29">
        <f t="shared" si="1"/>
        <v>0.11106677307794627</v>
      </c>
      <c r="H48" s="29">
        <f t="shared" si="2"/>
        <v>3.498270816706571</v>
      </c>
      <c r="I48" s="30">
        <v>6150</v>
      </c>
      <c r="J48" s="30">
        <v>1055</v>
      </c>
      <c r="K48" s="30">
        <v>50</v>
      </c>
      <c r="L48" s="30">
        <v>219</v>
      </c>
      <c r="M48" s="30">
        <v>32</v>
      </c>
      <c r="N48" s="30">
        <v>12</v>
      </c>
      <c r="O48" s="30">
        <v>0</v>
      </c>
      <c r="P48" s="31">
        <f t="shared" si="3"/>
        <v>263</v>
      </c>
      <c r="Q48" s="28">
        <v>246</v>
      </c>
      <c r="R48" s="28">
        <v>440</v>
      </c>
      <c r="S48" s="28">
        <v>153</v>
      </c>
      <c r="T48" s="32"/>
    </row>
    <row r="49" spans="1:20" s="7" customFormat="1" ht="14.25">
      <c r="A49" s="7">
        <v>42</v>
      </c>
      <c r="B49" s="33" t="s">
        <v>80</v>
      </c>
      <c r="C49" s="34" t="s">
        <v>201</v>
      </c>
      <c r="D49" s="35">
        <v>6924</v>
      </c>
      <c r="E49" s="36">
        <f t="shared" si="0"/>
        <v>6526</v>
      </c>
      <c r="F49" s="37">
        <v>961</v>
      </c>
      <c r="G49" s="38">
        <f t="shared" si="1"/>
        <v>0.14725712534477475</v>
      </c>
      <c r="H49" s="38">
        <f t="shared" si="2"/>
        <v>5.332516089488201</v>
      </c>
      <c r="I49" s="39">
        <v>4708</v>
      </c>
      <c r="J49" s="39">
        <v>1470</v>
      </c>
      <c r="K49" s="39">
        <v>0</v>
      </c>
      <c r="L49" s="39">
        <v>292</v>
      </c>
      <c r="M49" s="39">
        <v>40</v>
      </c>
      <c r="N49" s="39">
        <v>16</v>
      </c>
      <c r="O49" s="39">
        <v>0</v>
      </c>
      <c r="P49" s="40">
        <f t="shared" si="3"/>
        <v>348</v>
      </c>
      <c r="Q49" s="37">
        <v>208</v>
      </c>
      <c r="R49" s="37">
        <v>388</v>
      </c>
      <c r="S49" s="37">
        <v>229</v>
      </c>
      <c r="T49" s="41"/>
    </row>
    <row r="50" spans="1:20" s="7" customFormat="1" ht="14.25">
      <c r="A50" s="7">
        <v>43</v>
      </c>
      <c r="B50" s="33" t="s">
        <v>81</v>
      </c>
      <c r="C50" s="34" t="s">
        <v>202</v>
      </c>
      <c r="D50" s="35">
        <v>9772</v>
      </c>
      <c r="E50" s="36">
        <f t="shared" si="0"/>
        <v>9197</v>
      </c>
      <c r="F50" s="37">
        <v>1416</v>
      </c>
      <c r="G50" s="38">
        <f t="shared" si="1"/>
        <v>0.15396324888550614</v>
      </c>
      <c r="H50" s="38">
        <f t="shared" si="2"/>
        <v>4.55583342394259</v>
      </c>
      <c r="I50" s="39">
        <v>6986</v>
      </c>
      <c r="J50" s="39">
        <v>1023</v>
      </c>
      <c r="K50" s="39">
        <v>769</v>
      </c>
      <c r="L50" s="39">
        <v>337</v>
      </c>
      <c r="M50" s="39">
        <v>55</v>
      </c>
      <c r="N50" s="39">
        <v>23</v>
      </c>
      <c r="O50" s="39">
        <v>4</v>
      </c>
      <c r="P50" s="40">
        <f t="shared" si="3"/>
        <v>419</v>
      </c>
      <c r="Q50" s="37">
        <v>206</v>
      </c>
      <c r="R50" s="37">
        <v>517</v>
      </c>
      <c r="S50" s="37">
        <v>189</v>
      </c>
      <c r="T50" s="41"/>
    </row>
    <row r="51" spans="1:20" s="7" customFormat="1" ht="14.25">
      <c r="A51" s="7">
        <v>44</v>
      </c>
      <c r="B51" s="33" t="s">
        <v>82</v>
      </c>
      <c r="C51" s="34" t="s">
        <v>203</v>
      </c>
      <c r="D51" s="35">
        <v>5681</v>
      </c>
      <c r="E51" s="36">
        <f t="shared" si="0"/>
        <v>4998</v>
      </c>
      <c r="F51" s="37">
        <v>660</v>
      </c>
      <c r="G51" s="38">
        <f t="shared" si="1"/>
        <v>0.13205282112845138</v>
      </c>
      <c r="H51" s="38">
        <f t="shared" si="2"/>
        <v>4.321728691476591</v>
      </c>
      <c r="I51" s="39">
        <v>4033</v>
      </c>
      <c r="J51" s="39">
        <v>749</v>
      </c>
      <c r="K51" s="39">
        <v>0</v>
      </c>
      <c r="L51" s="39">
        <v>184</v>
      </c>
      <c r="M51" s="39">
        <v>24</v>
      </c>
      <c r="N51" s="39">
        <v>8</v>
      </c>
      <c r="O51" s="39">
        <v>0</v>
      </c>
      <c r="P51" s="40">
        <f t="shared" si="3"/>
        <v>216</v>
      </c>
      <c r="Q51" s="37">
        <v>108</v>
      </c>
      <c r="R51" s="37">
        <v>324</v>
      </c>
      <c r="S51" s="37">
        <v>47</v>
      </c>
      <c r="T51" s="41"/>
    </row>
    <row r="52" spans="1:20" s="7" customFormat="1" ht="14.25">
      <c r="A52" s="7">
        <v>45</v>
      </c>
      <c r="B52" s="53" t="s">
        <v>83</v>
      </c>
      <c r="C52" s="54" t="s">
        <v>204</v>
      </c>
      <c r="D52" s="45">
        <v>7294</v>
      </c>
      <c r="E52" s="46">
        <f t="shared" si="0"/>
        <v>6447</v>
      </c>
      <c r="F52" s="47">
        <v>887</v>
      </c>
      <c r="G52" s="48">
        <f t="shared" si="1"/>
        <v>0.13758337211105942</v>
      </c>
      <c r="H52" s="48">
        <f t="shared" si="2"/>
        <v>4.60679385760819</v>
      </c>
      <c r="I52" s="49">
        <v>5677</v>
      </c>
      <c r="J52" s="49">
        <v>420</v>
      </c>
      <c r="K52" s="49">
        <v>53</v>
      </c>
      <c r="L52" s="49">
        <v>255</v>
      </c>
      <c r="M52" s="49">
        <v>31</v>
      </c>
      <c r="N52" s="49">
        <v>10</v>
      </c>
      <c r="O52" s="49">
        <v>1</v>
      </c>
      <c r="P52" s="50">
        <f t="shared" si="3"/>
        <v>297</v>
      </c>
      <c r="Q52" s="47">
        <v>109</v>
      </c>
      <c r="R52" s="47">
        <v>220</v>
      </c>
      <c r="S52" s="47">
        <v>113</v>
      </c>
      <c r="T52" s="41"/>
    </row>
    <row r="53" spans="1:20" s="7" customFormat="1" ht="14.25">
      <c r="A53" s="7">
        <v>46</v>
      </c>
      <c r="B53" s="117" t="s">
        <v>84</v>
      </c>
      <c r="C53" s="118" t="s">
        <v>6</v>
      </c>
      <c r="D53" s="104">
        <v>15127</v>
      </c>
      <c r="E53" s="105">
        <v>14148</v>
      </c>
      <c r="F53" s="106">
        <v>2399</v>
      </c>
      <c r="G53" s="119">
        <f t="shared" si="1"/>
        <v>0.16956460277070964</v>
      </c>
      <c r="H53" s="119">
        <f t="shared" si="2"/>
        <v>5.534351145038168</v>
      </c>
      <c r="I53" s="107">
        <v>10286</v>
      </c>
      <c r="J53" s="107">
        <v>1349</v>
      </c>
      <c r="K53" s="107">
        <v>1729</v>
      </c>
      <c r="L53" s="107">
        <v>626</v>
      </c>
      <c r="M53" s="107">
        <v>121</v>
      </c>
      <c r="N53" s="107">
        <v>36</v>
      </c>
      <c r="O53" s="107">
        <v>0</v>
      </c>
      <c r="P53" s="108">
        <f t="shared" si="3"/>
        <v>783</v>
      </c>
      <c r="Q53" s="106">
        <v>279</v>
      </c>
      <c r="R53" s="106">
        <v>1074</v>
      </c>
      <c r="S53" s="106">
        <v>84</v>
      </c>
      <c r="T53" s="55" t="s">
        <v>285</v>
      </c>
    </row>
    <row r="54" spans="1:20" s="7" customFormat="1" ht="14.25">
      <c r="A54" s="7">
        <v>47</v>
      </c>
      <c r="B54" s="53" t="s">
        <v>85</v>
      </c>
      <c r="C54" s="54" t="s">
        <v>205</v>
      </c>
      <c r="D54" s="45">
        <v>16622</v>
      </c>
      <c r="E54" s="46">
        <f t="shared" si="0"/>
        <v>13905</v>
      </c>
      <c r="F54" s="47">
        <v>2052</v>
      </c>
      <c r="G54" s="48">
        <f t="shared" si="1"/>
        <v>0.14757281553398058</v>
      </c>
      <c r="H54" s="48">
        <f t="shared" si="2"/>
        <v>5.055735346997483</v>
      </c>
      <c r="I54" s="49">
        <v>7883</v>
      </c>
      <c r="J54" s="49">
        <v>5154</v>
      </c>
      <c r="K54" s="49">
        <v>165</v>
      </c>
      <c r="L54" s="49">
        <v>579</v>
      </c>
      <c r="M54" s="49">
        <v>62</v>
      </c>
      <c r="N54" s="49">
        <v>25</v>
      </c>
      <c r="O54" s="49">
        <v>37</v>
      </c>
      <c r="P54" s="50">
        <f t="shared" si="3"/>
        <v>703</v>
      </c>
      <c r="Q54" s="47">
        <v>607</v>
      </c>
      <c r="R54" s="47">
        <v>512</v>
      </c>
      <c r="S54" s="47">
        <v>139</v>
      </c>
      <c r="T54" s="51"/>
    </row>
    <row r="55" spans="2:20" s="7" customFormat="1" ht="8.25" customHeight="1">
      <c r="B55" s="120"/>
      <c r="C55" s="121"/>
      <c r="D55" s="122"/>
      <c r="E55" s="123"/>
      <c r="F55" s="122"/>
      <c r="G55" s="124"/>
      <c r="H55" s="124"/>
      <c r="I55" s="122"/>
      <c r="J55" s="122"/>
      <c r="K55" s="122"/>
      <c r="L55" s="122"/>
      <c r="M55" s="122"/>
      <c r="N55" s="122"/>
      <c r="O55" s="122"/>
      <c r="P55" s="123"/>
      <c r="Q55" s="122"/>
      <c r="R55" s="122"/>
      <c r="S55" s="122"/>
      <c r="T55" s="125"/>
    </row>
    <row r="56" spans="2:20" s="7" customFormat="1" ht="13.5">
      <c r="B56" s="196" t="s">
        <v>7</v>
      </c>
      <c r="C56" s="197"/>
      <c r="D56" s="50">
        <f>SUM(D8:D54)</f>
        <v>716340</v>
      </c>
      <c r="E56" s="46">
        <f>I56+J56+K56+P56</f>
        <v>662533</v>
      </c>
      <c r="F56" s="46">
        <f aca="true" t="shared" si="4" ref="F56:O56">SUM(F8:F54)</f>
        <v>62779</v>
      </c>
      <c r="G56" s="56">
        <f t="shared" si="1"/>
        <v>0.09475603479373858</v>
      </c>
      <c r="H56" s="56">
        <f t="shared" si="2"/>
        <v>3.1909353949161776</v>
      </c>
      <c r="I56" s="57">
        <f t="shared" si="4"/>
        <v>408117</v>
      </c>
      <c r="J56" s="57">
        <f t="shared" si="4"/>
        <v>199568</v>
      </c>
      <c r="K56" s="57">
        <f t="shared" si="4"/>
        <v>33707</v>
      </c>
      <c r="L56" s="57">
        <f t="shared" si="4"/>
        <v>17464</v>
      </c>
      <c r="M56" s="57">
        <f t="shared" si="4"/>
        <v>2359</v>
      </c>
      <c r="N56" s="57">
        <f t="shared" si="4"/>
        <v>1012</v>
      </c>
      <c r="O56" s="57">
        <f t="shared" si="4"/>
        <v>306</v>
      </c>
      <c r="P56" s="50">
        <f>SUM(L56:O56)</f>
        <v>21141</v>
      </c>
      <c r="Q56" s="46">
        <f>SUM(Q8:Q54)</f>
        <v>27711</v>
      </c>
      <c r="R56" s="46">
        <f>SUM(R8:R54)</f>
        <v>48407</v>
      </c>
      <c r="S56" s="46">
        <f>SUM(S8:S54)</f>
        <v>27749</v>
      </c>
      <c r="T56" s="58"/>
    </row>
    <row r="57" spans="1:20" s="7" customFormat="1" ht="8.25" customHeight="1" thickBot="1">
      <c r="A57" s="1"/>
      <c r="B57" s="127"/>
      <c r="C57" s="128"/>
      <c r="D57" s="129"/>
      <c r="E57" s="129"/>
      <c r="F57" s="129"/>
      <c r="G57" s="130"/>
      <c r="H57" s="130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6"/>
    </row>
    <row r="58" spans="2:20" s="7" customFormat="1" ht="14.25" thickBot="1">
      <c r="B58" s="204" t="s">
        <v>298</v>
      </c>
      <c r="C58" s="205"/>
      <c r="D58" s="131">
        <f>D56+D148</f>
        <v>1156278</v>
      </c>
      <c r="E58" s="132">
        <f>I58+J58+K58+P58</f>
        <v>1058122</v>
      </c>
      <c r="F58" s="132">
        <f>F56+F148</f>
        <v>96871</v>
      </c>
      <c r="G58" s="133">
        <f t="shared" si="1"/>
        <v>0.09154993469562112</v>
      </c>
      <c r="H58" s="133">
        <f t="shared" si="2"/>
        <v>3.0740311608680284</v>
      </c>
      <c r="I58" s="134">
        <f aca="true" t="shared" si="5" ref="I58:O58">I56+I148</f>
        <v>607302</v>
      </c>
      <c r="J58" s="134">
        <f t="shared" si="5"/>
        <v>378987</v>
      </c>
      <c r="K58" s="134">
        <f t="shared" si="5"/>
        <v>39306</v>
      </c>
      <c r="L58" s="134">
        <f t="shared" si="5"/>
        <v>27202</v>
      </c>
      <c r="M58" s="134">
        <f t="shared" si="5"/>
        <v>3546</v>
      </c>
      <c r="N58" s="134">
        <f t="shared" si="5"/>
        <v>1453</v>
      </c>
      <c r="O58" s="134">
        <f t="shared" si="5"/>
        <v>326</v>
      </c>
      <c r="P58" s="131">
        <f>SUM(L58:O58)</f>
        <v>32527</v>
      </c>
      <c r="Q58" s="132">
        <f>Q56+Q148</f>
        <v>52325</v>
      </c>
      <c r="R58" s="132">
        <f>R56+R148</f>
        <v>82883</v>
      </c>
      <c r="S58" s="135">
        <f>S56+S148</f>
        <v>48388</v>
      </c>
      <c r="T58" s="58"/>
    </row>
    <row r="59" spans="2:8" s="7" customFormat="1" ht="13.5">
      <c r="B59" s="59"/>
      <c r="C59" s="60"/>
      <c r="G59" s="10"/>
      <c r="H59" s="10"/>
    </row>
    <row r="60" spans="2:10" s="7" customFormat="1" ht="17.25">
      <c r="B60" s="3" t="s">
        <v>304</v>
      </c>
      <c r="C60" s="60"/>
      <c r="G60" s="10"/>
      <c r="H60" s="10"/>
      <c r="J60" s="5" t="s">
        <v>305</v>
      </c>
    </row>
    <row r="61" spans="2:8" s="7" customFormat="1" ht="10.5" customHeight="1">
      <c r="B61" s="3"/>
      <c r="C61" s="60"/>
      <c r="G61" s="10"/>
      <c r="H61" s="10"/>
    </row>
    <row r="62" spans="2:20" s="7" customFormat="1" ht="13.5" customHeight="1">
      <c r="B62" s="2"/>
      <c r="C62" s="11"/>
      <c r="D62" s="198" t="s">
        <v>26</v>
      </c>
      <c r="E62" s="198" t="s">
        <v>27</v>
      </c>
      <c r="F62" s="198" t="s">
        <v>287</v>
      </c>
      <c r="G62" s="206" t="s">
        <v>276</v>
      </c>
      <c r="H62" s="206" t="s">
        <v>275</v>
      </c>
      <c r="I62" s="208" t="s">
        <v>24</v>
      </c>
      <c r="J62" s="209"/>
      <c r="K62" s="210"/>
      <c r="L62" s="208" t="s">
        <v>25</v>
      </c>
      <c r="M62" s="209"/>
      <c r="N62" s="209"/>
      <c r="O62" s="209"/>
      <c r="P62" s="210"/>
      <c r="Q62" s="198" t="s">
        <v>294</v>
      </c>
      <c r="R62" s="198" t="s">
        <v>295</v>
      </c>
      <c r="S62" s="198" t="s">
        <v>296</v>
      </c>
      <c r="T62" s="201" t="s">
        <v>33</v>
      </c>
    </row>
    <row r="63" spans="2:20" s="7" customFormat="1" ht="13.5">
      <c r="B63" s="13"/>
      <c r="C63" s="14"/>
      <c r="D63" s="199"/>
      <c r="E63" s="199"/>
      <c r="F63" s="199"/>
      <c r="G63" s="207"/>
      <c r="H63" s="207"/>
      <c r="I63" s="211"/>
      <c r="J63" s="212"/>
      <c r="K63" s="213"/>
      <c r="L63" s="214"/>
      <c r="M63" s="215"/>
      <c r="N63" s="215"/>
      <c r="O63" s="215"/>
      <c r="P63" s="216"/>
      <c r="Q63" s="199"/>
      <c r="R63" s="199"/>
      <c r="S63" s="199"/>
      <c r="T63" s="202"/>
    </row>
    <row r="64" spans="2:20" s="7" customFormat="1" ht="15" customHeight="1">
      <c r="B64" s="13"/>
      <c r="C64" s="14"/>
      <c r="D64" s="200"/>
      <c r="E64" s="200"/>
      <c r="F64" s="200"/>
      <c r="G64" s="207"/>
      <c r="H64" s="207"/>
      <c r="I64" s="16" t="s">
        <v>31</v>
      </c>
      <c r="J64" s="16" t="s">
        <v>30</v>
      </c>
      <c r="K64" s="16" t="s">
        <v>288</v>
      </c>
      <c r="L64" s="16" t="s">
        <v>0</v>
      </c>
      <c r="M64" s="16" t="s">
        <v>1</v>
      </c>
      <c r="N64" s="16" t="s">
        <v>2</v>
      </c>
      <c r="O64" s="17" t="s">
        <v>289</v>
      </c>
      <c r="P64" s="18" t="s">
        <v>3</v>
      </c>
      <c r="Q64" s="200"/>
      <c r="R64" s="200"/>
      <c r="S64" s="200"/>
      <c r="T64" s="203"/>
    </row>
    <row r="65" spans="2:20" s="7" customFormat="1" ht="15" customHeight="1">
      <c r="B65" s="19"/>
      <c r="C65" s="20"/>
      <c r="D65" s="21" t="s">
        <v>28</v>
      </c>
      <c r="E65" s="21" t="s">
        <v>28</v>
      </c>
      <c r="F65" s="21" t="s">
        <v>29</v>
      </c>
      <c r="G65" s="22" t="s">
        <v>277</v>
      </c>
      <c r="H65" s="22" t="s">
        <v>290</v>
      </c>
      <c r="I65" s="23" t="s">
        <v>28</v>
      </c>
      <c r="J65" s="23" t="s">
        <v>28</v>
      </c>
      <c r="K65" s="23" t="s">
        <v>28</v>
      </c>
      <c r="L65" s="23" t="s">
        <v>28</v>
      </c>
      <c r="M65" s="23" t="s">
        <v>28</v>
      </c>
      <c r="N65" s="23" t="s">
        <v>28</v>
      </c>
      <c r="O65" s="23" t="s">
        <v>28</v>
      </c>
      <c r="P65" s="23" t="s">
        <v>28</v>
      </c>
      <c r="Q65" s="21" t="s">
        <v>28</v>
      </c>
      <c r="R65" s="21" t="s">
        <v>28</v>
      </c>
      <c r="S65" s="21" t="s">
        <v>28</v>
      </c>
      <c r="T65" s="14"/>
    </row>
    <row r="66" spans="1:20" s="7" customFormat="1" ht="13.5">
      <c r="A66" s="7">
        <v>1</v>
      </c>
      <c r="B66" s="61" t="s">
        <v>279</v>
      </c>
      <c r="C66" s="62" t="s">
        <v>206</v>
      </c>
      <c r="D66" s="26">
        <v>14722</v>
      </c>
      <c r="E66" s="27">
        <f>I66+J66+K66+P66</f>
        <v>13742</v>
      </c>
      <c r="F66" s="28">
        <v>1058</v>
      </c>
      <c r="G66" s="29">
        <f>F66/E66</f>
        <v>0.07699024887207102</v>
      </c>
      <c r="H66" s="29">
        <f>P66/E66*100</f>
        <v>2.576044243923737</v>
      </c>
      <c r="I66" s="30">
        <v>9306</v>
      </c>
      <c r="J66" s="30">
        <v>4082</v>
      </c>
      <c r="K66" s="30">
        <v>0</v>
      </c>
      <c r="L66" s="30">
        <v>330</v>
      </c>
      <c r="M66" s="30">
        <v>13</v>
      </c>
      <c r="N66" s="30">
        <v>11</v>
      </c>
      <c r="O66" s="30">
        <v>0</v>
      </c>
      <c r="P66" s="31">
        <f>SUM(L66:O66)</f>
        <v>354</v>
      </c>
      <c r="Q66" s="28">
        <v>244</v>
      </c>
      <c r="R66" s="28">
        <v>0</v>
      </c>
      <c r="S66" s="28">
        <v>0</v>
      </c>
      <c r="T66" s="63"/>
    </row>
    <row r="67" spans="1:20" s="7" customFormat="1" ht="13.5">
      <c r="A67" s="7">
        <v>4</v>
      </c>
      <c r="B67" s="64" t="s">
        <v>86</v>
      </c>
      <c r="C67" s="65" t="s">
        <v>207</v>
      </c>
      <c r="D67" s="35">
        <v>9521</v>
      </c>
      <c r="E67" s="36">
        <f aca="true" t="shared" si="6" ref="E67:E77">I67+J67+K67+P67</f>
        <v>8916</v>
      </c>
      <c r="F67" s="37">
        <v>842</v>
      </c>
      <c r="G67" s="38">
        <f aca="true" t="shared" si="7" ref="G67:G131">F67/E67</f>
        <v>0.09443696724988784</v>
      </c>
      <c r="H67" s="38">
        <f aca="true" t="shared" si="8" ref="H67:H131">P67/E67*100</f>
        <v>3.1628532974428</v>
      </c>
      <c r="I67" s="39">
        <v>3732</v>
      </c>
      <c r="J67" s="39">
        <v>4902</v>
      </c>
      <c r="K67" s="39">
        <v>0</v>
      </c>
      <c r="L67" s="39">
        <v>261</v>
      </c>
      <c r="M67" s="39">
        <v>19</v>
      </c>
      <c r="N67" s="39">
        <v>2</v>
      </c>
      <c r="O67" s="39">
        <v>0</v>
      </c>
      <c r="P67" s="40">
        <f aca="true" t="shared" si="9" ref="P67:P77">SUM(L67:O67)</f>
        <v>282</v>
      </c>
      <c r="Q67" s="37">
        <v>282</v>
      </c>
      <c r="R67" s="37">
        <v>550</v>
      </c>
      <c r="S67" s="37">
        <v>653</v>
      </c>
      <c r="T67" s="66"/>
    </row>
    <row r="68" spans="1:20" s="7" customFormat="1" ht="13.5">
      <c r="A68" s="7">
        <v>11</v>
      </c>
      <c r="B68" s="64" t="s">
        <v>87</v>
      </c>
      <c r="C68" s="65" t="s">
        <v>23</v>
      </c>
      <c r="D68" s="35">
        <v>11417</v>
      </c>
      <c r="E68" s="36">
        <f t="shared" si="6"/>
        <v>8212</v>
      </c>
      <c r="F68" s="37">
        <v>816</v>
      </c>
      <c r="G68" s="38">
        <f t="shared" si="7"/>
        <v>0.09936678032148076</v>
      </c>
      <c r="H68" s="38">
        <f t="shared" si="8"/>
        <v>3.77496346809547</v>
      </c>
      <c r="I68" s="39">
        <v>1248</v>
      </c>
      <c r="J68" s="39">
        <v>6654</v>
      </c>
      <c r="K68" s="39">
        <v>0</v>
      </c>
      <c r="L68" s="39">
        <v>260</v>
      </c>
      <c r="M68" s="39">
        <v>41</v>
      </c>
      <c r="N68" s="39">
        <v>9</v>
      </c>
      <c r="O68" s="39">
        <v>0</v>
      </c>
      <c r="P68" s="40">
        <f t="shared" si="9"/>
        <v>310</v>
      </c>
      <c r="Q68" s="37">
        <v>671</v>
      </c>
      <c r="R68" s="37">
        <v>1018</v>
      </c>
      <c r="S68" s="37">
        <v>368</v>
      </c>
      <c r="T68" s="66"/>
    </row>
    <row r="69" spans="1:20" s="7" customFormat="1" ht="13.5">
      <c r="A69" s="7">
        <v>12</v>
      </c>
      <c r="B69" s="64" t="s">
        <v>88</v>
      </c>
      <c r="C69" s="65" t="s">
        <v>208</v>
      </c>
      <c r="D69" s="35">
        <v>8721</v>
      </c>
      <c r="E69" s="36">
        <f t="shared" si="6"/>
        <v>8044</v>
      </c>
      <c r="F69" s="37">
        <v>766</v>
      </c>
      <c r="G69" s="38">
        <f t="shared" si="7"/>
        <v>0.09522625559423173</v>
      </c>
      <c r="H69" s="38">
        <f t="shared" si="8"/>
        <v>3.34410740924913</v>
      </c>
      <c r="I69" s="39">
        <v>3303</v>
      </c>
      <c r="J69" s="39">
        <v>4472</v>
      </c>
      <c r="K69" s="39">
        <v>0</v>
      </c>
      <c r="L69" s="39">
        <v>216</v>
      </c>
      <c r="M69" s="39">
        <v>30</v>
      </c>
      <c r="N69" s="39">
        <v>23</v>
      </c>
      <c r="O69" s="39">
        <v>0</v>
      </c>
      <c r="P69" s="40">
        <f t="shared" si="9"/>
        <v>269</v>
      </c>
      <c r="Q69" s="37">
        <v>42</v>
      </c>
      <c r="R69" s="37">
        <v>341</v>
      </c>
      <c r="S69" s="37">
        <v>484</v>
      </c>
      <c r="T69" s="66"/>
    </row>
    <row r="70" spans="1:20" s="7" customFormat="1" ht="13.5">
      <c r="A70" s="7">
        <v>14</v>
      </c>
      <c r="B70" s="139" t="s">
        <v>89</v>
      </c>
      <c r="C70" s="140" t="s">
        <v>209</v>
      </c>
      <c r="D70" s="111">
        <v>33181</v>
      </c>
      <c r="E70" s="112">
        <f t="shared" si="6"/>
        <v>31316</v>
      </c>
      <c r="F70" s="113">
        <v>2588</v>
      </c>
      <c r="G70" s="114">
        <f t="shared" si="7"/>
        <v>0.08264146123387406</v>
      </c>
      <c r="H70" s="114">
        <f t="shared" si="8"/>
        <v>2.7078809554221484</v>
      </c>
      <c r="I70" s="115">
        <v>26645</v>
      </c>
      <c r="J70" s="115">
        <v>3823</v>
      </c>
      <c r="K70" s="115">
        <v>0</v>
      </c>
      <c r="L70" s="115">
        <v>747</v>
      </c>
      <c r="M70" s="115">
        <v>72</v>
      </c>
      <c r="N70" s="115">
        <v>29</v>
      </c>
      <c r="O70" s="115">
        <v>0</v>
      </c>
      <c r="P70" s="116">
        <f t="shared" si="9"/>
        <v>848</v>
      </c>
      <c r="Q70" s="113">
        <v>3401</v>
      </c>
      <c r="R70" s="113">
        <v>3572</v>
      </c>
      <c r="S70" s="113">
        <v>2236</v>
      </c>
      <c r="T70" s="66"/>
    </row>
    <row r="71" spans="1:20" s="7" customFormat="1" ht="13.5">
      <c r="A71" s="7">
        <v>14</v>
      </c>
      <c r="B71" s="61" t="s">
        <v>90</v>
      </c>
      <c r="C71" s="62" t="s">
        <v>210</v>
      </c>
      <c r="D71" s="26">
        <v>13121</v>
      </c>
      <c r="E71" s="27">
        <f t="shared" si="6"/>
        <v>12243</v>
      </c>
      <c r="F71" s="28">
        <v>785</v>
      </c>
      <c r="G71" s="29">
        <f t="shared" si="7"/>
        <v>0.06411827166544147</v>
      </c>
      <c r="H71" s="29">
        <f t="shared" si="8"/>
        <v>1.7397696642979663</v>
      </c>
      <c r="I71" s="30">
        <v>11293</v>
      </c>
      <c r="J71" s="30">
        <v>737</v>
      </c>
      <c r="K71" s="30">
        <v>0</v>
      </c>
      <c r="L71" s="30">
        <v>182</v>
      </c>
      <c r="M71" s="30">
        <v>20</v>
      </c>
      <c r="N71" s="30">
        <v>11</v>
      </c>
      <c r="O71" s="30">
        <v>0</v>
      </c>
      <c r="P71" s="31">
        <f t="shared" si="9"/>
        <v>213</v>
      </c>
      <c r="Q71" s="28">
        <v>403</v>
      </c>
      <c r="R71" s="28">
        <v>1140</v>
      </c>
      <c r="S71" s="28">
        <v>701</v>
      </c>
      <c r="T71" s="66"/>
    </row>
    <row r="72" spans="1:20" s="7" customFormat="1" ht="13.5">
      <c r="A72" s="7">
        <v>22</v>
      </c>
      <c r="B72" s="64" t="s">
        <v>91</v>
      </c>
      <c r="C72" s="65" t="s">
        <v>226</v>
      </c>
      <c r="D72" s="35">
        <v>6135</v>
      </c>
      <c r="E72" s="36">
        <f>I72+J72+K72+P72</f>
        <v>5785</v>
      </c>
      <c r="F72" s="37">
        <v>424</v>
      </c>
      <c r="G72" s="38">
        <f>F72/E72</f>
        <v>0.07329299913569577</v>
      </c>
      <c r="H72" s="38">
        <f>P72/E72*100</f>
        <v>2.3854796888504755</v>
      </c>
      <c r="I72" s="39">
        <v>4050</v>
      </c>
      <c r="J72" s="39">
        <v>1597</v>
      </c>
      <c r="K72" s="39">
        <v>0</v>
      </c>
      <c r="L72" s="39">
        <v>114</v>
      </c>
      <c r="M72" s="39">
        <v>19</v>
      </c>
      <c r="N72" s="39">
        <v>5</v>
      </c>
      <c r="O72" s="39">
        <v>0</v>
      </c>
      <c r="P72" s="40">
        <f>SUM(L72:O72)</f>
        <v>138</v>
      </c>
      <c r="Q72" s="37">
        <v>300</v>
      </c>
      <c r="R72" s="37">
        <v>611</v>
      </c>
      <c r="S72" s="37">
        <v>433</v>
      </c>
      <c r="T72" s="66"/>
    </row>
    <row r="73" spans="1:20" s="7" customFormat="1" ht="13.5">
      <c r="A73" s="7">
        <v>23</v>
      </c>
      <c r="B73" s="64" t="s">
        <v>92</v>
      </c>
      <c r="C73" s="65" t="s">
        <v>8</v>
      </c>
      <c r="D73" s="35">
        <v>20256</v>
      </c>
      <c r="E73" s="36">
        <f t="shared" si="6"/>
        <v>19221</v>
      </c>
      <c r="F73" s="37">
        <v>953</v>
      </c>
      <c r="G73" s="38">
        <f t="shared" si="7"/>
        <v>0.0495811872431195</v>
      </c>
      <c r="H73" s="38">
        <f t="shared" si="8"/>
        <v>1.6024140263253734</v>
      </c>
      <c r="I73" s="39">
        <v>11868</v>
      </c>
      <c r="J73" s="39">
        <v>7045</v>
      </c>
      <c r="K73" s="39">
        <v>0</v>
      </c>
      <c r="L73" s="39">
        <v>263</v>
      </c>
      <c r="M73" s="39">
        <v>32</v>
      </c>
      <c r="N73" s="39">
        <v>13</v>
      </c>
      <c r="O73" s="39">
        <v>0</v>
      </c>
      <c r="P73" s="40">
        <f t="shared" si="9"/>
        <v>308</v>
      </c>
      <c r="Q73" s="37">
        <v>239</v>
      </c>
      <c r="R73" s="37">
        <v>2334</v>
      </c>
      <c r="S73" s="37">
        <v>2546</v>
      </c>
      <c r="T73" s="66"/>
    </row>
    <row r="74" spans="1:20" s="7" customFormat="1" ht="13.5">
      <c r="A74" s="7">
        <v>26</v>
      </c>
      <c r="B74" s="64" t="s">
        <v>93</v>
      </c>
      <c r="C74" s="65" t="s">
        <v>211</v>
      </c>
      <c r="D74" s="35">
        <v>11850</v>
      </c>
      <c r="E74" s="36">
        <f t="shared" si="6"/>
        <v>10928</v>
      </c>
      <c r="F74" s="37">
        <v>516</v>
      </c>
      <c r="G74" s="38">
        <f t="shared" si="7"/>
        <v>0.047218155197657395</v>
      </c>
      <c r="H74" s="38">
        <f t="shared" si="8"/>
        <v>1.6196925329428988</v>
      </c>
      <c r="I74" s="39">
        <v>2406</v>
      </c>
      <c r="J74" s="39">
        <v>8345</v>
      </c>
      <c r="K74" s="39">
        <v>0</v>
      </c>
      <c r="L74" s="39">
        <v>161</v>
      </c>
      <c r="M74" s="39">
        <v>12</v>
      </c>
      <c r="N74" s="39">
        <v>4</v>
      </c>
      <c r="O74" s="39">
        <v>0</v>
      </c>
      <c r="P74" s="40">
        <f t="shared" si="9"/>
        <v>177</v>
      </c>
      <c r="Q74" s="37">
        <v>512</v>
      </c>
      <c r="R74" s="37">
        <v>304</v>
      </c>
      <c r="S74" s="37">
        <v>580</v>
      </c>
      <c r="T74" s="66"/>
    </row>
    <row r="75" spans="1:20" s="7" customFormat="1" ht="13.5">
      <c r="A75" s="7">
        <v>27</v>
      </c>
      <c r="B75" s="139" t="s">
        <v>94</v>
      </c>
      <c r="C75" s="140" t="s">
        <v>212</v>
      </c>
      <c r="D75" s="111">
        <v>22484</v>
      </c>
      <c r="E75" s="112">
        <f t="shared" si="6"/>
        <v>20119</v>
      </c>
      <c r="F75" s="113">
        <v>1999</v>
      </c>
      <c r="G75" s="114">
        <f t="shared" si="7"/>
        <v>0.09935881505044983</v>
      </c>
      <c r="H75" s="114">
        <f t="shared" si="8"/>
        <v>3.702967344301407</v>
      </c>
      <c r="I75" s="115">
        <v>5277</v>
      </c>
      <c r="J75" s="115">
        <v>14097</v>
      </c>
      <c r="K75" s="115">
        <v>0</v>
      </c>
      <c r="L75" s="115">
        <v>634</v>
      </c>
      <c r="M75" s="115">
        <v>79</v>
      </c>
      <c r="N75" s="115">
        <v>32</v>
      </c>
      <c r="O75" s="115">
        <v>0</v>
      </c>
      <c r="P75" s="116">
        <f t="shared" si="9"/>
        <v>745</v>
      </c>
      <c r="Q75" s="113">
        <v>1735</v>
      </c>
      <c r="R75" s="113">
        <v>1710</v>
      </c>
      <c r="S75" s="113">
        <v>804</v>
      </c>
      <c r="T75" s="66"/>
    </row>
    <row r="76" spans="1:20" s="42" customFormat="1" ht="13.5">
      <c r="A76" s="42">
        <v>27</v>
      </c>
      <c r="B76" s="61" t="s">
        <v>95</v>
      </c>
      <c r="C76" s="62" t="s">
        <v>231</v>
      </c>
      <c r="D76" s="26">
        <v>8015</v>
      </c>
      <c r="E76" s="149">
        <f>I76+J76+K76+P76</f>
        <v>7710</v>
      </c>
      <c r="F76" s="28">
        <v>499</v>
      </c>
      <c r="G76" s="150">
        <f>F76/E76</f>
        <v>0.06472114137483788</v>
      </c>
      <c r="H76" s="150">
        <f>P76/E76*100</f>
        <v>2.140077821011673</v>
      </c>
      <c r="I76" s="30">
        <v>4961</v>
      </c>
      <c r="J76" s="30">
        <v>2584</v>
      </c>
      <c r="K76" s="30">
        <v>0</v>
      </c>
      <c r="L76" s="30">
        <v>143</v>
      </c>
      <c r="M76" s="30">
        <v>11</v>
      </c>
      <c r="N76" s="30">
        <v>11</v>
      </c>
      <c r="O76" s="30">
        <v>0</v>
      </c>
      <c r="P76" s="151">
        <f>SUM(L76:O76)</f>
        <v>165</v>
      </c>
      <c r="Q76" s="28">
        <v>48</v>
      </c>
      <c r="R76" s="28">
        <v>420</v>
      </c>
      <c r="S76" s="28">
        <v>84</v>
      </c>
      <c r="T76" s="66"/>
    </row>
    <row r="77" spans="1:20" s="7" customFormat="1" ht="13.5">
      <c r="A77" s="7">
        <v>28</v>
      </c>
      <c r="B77" s="141" t="s">
        <v>96</v>
      </c>
      <c r="C77" s="142" t="s">
        <v>213</v>
      </c>
      <c r="D77" s="104">
        <v>12872</v>
      </c>
      <c r="E77" s="105">
        <f t="shared" si="6"/>
        <v>12379</v>
      </c>
      <c r="F77" s="106">
        <v>885</v>
      </c>
      <c r="G77" s="119">
        <f t="shared" si="7"/>
        <v>0.07149204297600775</v>
      </c>
      <c r="H77" s="119">
        <f t="shared" si="8"/>
        <v>2.1730349785927783</v>
      </c>
      <c r="I77" s="107">
        <v>1399</v>
      </c>
      <c r="J77" s="107">
        <v>10639</v>
      </c>
      <c r="K77" s="107">
        <v>72</v>
      </c>
      <c r="L77" s="107">
        <v>211</v>
      </c>
      <c r="M77" s="107">
        <v>37</v>
      </c>
      <c r="N77" s="107">
        <v>21</v>
      </c>
      <c r="O77" s="107">
        <v>0</v>
      </c>
      <c r="P77" s="108">
        <f t="shared" si="9"/>
        <v>269</v>
      </c>
      <c r="Q77" s="106">
        <v>1010</v>
      </c>
      <c r="R77" s="106">
        <v>1751</v>
      </c>
      <c r="S77" s="106">
        <v>790</v>
      </c>
      <c r="T77" s="66"/>
    </row>
    <row r="78" spans="1:20" s="7" customFormat="1" ht="13.5">
      <c r="A78" s="7">
        <v>34</v>
      </c>
      <c r="B78" s="64" t="s">
        <v>97</v>
      </c>
      <c r="C78" s="65" t="s">
        <v>214</v>
      </c>
      <c r="D78" s="35">
        <v>11313</v>
      </c>
      <c r="E78" s="36">
        <f>I78+J78+K78+P78</f>
        <v>10291</v>
      </c>
      <c r="F78" s="37">
        <v>696</v>
      </c>
      <c r="G78" s="38">
        <f t="shared" si="7"/>
        <v>0.06763191137887474</v>
      </c>
      <c r="H78" s="38">
        <f t="shared" si="8"/>
        <v>2.584782819939753</v>
      </c>
      <c r="I78" s="39">
        <v>5340</v>
      </c>
      <c r="J78" s="39">
        <v>4685</v>
      </c>
      <c r="K78" s="39">
        <v>0</v>
      </c>
      <c r="L78" s="39">
        <v>243</v>
      </c>
      <c r="M78" s="39">
        <v>15</v>
      </c>
      <c r="N78" s="39">
        <v>8</v>
      </c>
      <c r="O78" s="39">
        <v>0</v>
      </c>
      <c r="P78" s="40">
        <f>SUM(L78:O78)</f>
        <v>266</v>
      </c>
      <c r="Q78" s="37">
        <v>226</v>
      </c>
      <c r="R78" s="37">
        <v>830</v>
      </c>
      <c r="S78" s="37">
        <v>90</v>
      </c>
      <c r="T78" s="66"/>
    </row>
    <row r="79" spans="1:20" s="7" customFormat="1" ht="13.5">
      <c r="A79" s="7">
        <v>40</v>
      </c>
      <c r="B79" s="64" t="s">
        <v>98</v>
      </c>
      <c r="C79" s="65" t="s">
        <v>9</v>
      </c>
      <c r="D79" s="35">
        <v>8453</v>
      </c>
      <c r="E79" s="36">
        <f aca="true" t="shared" si="10" ref="E79:E88">I79+J79+K79+P79</f>
        <v>4874</v>
      </c>
      <c r="F79" s="37">
        <v>855</v>
      </c>
      <c r="G79" s="38">
        <f t="shared" si="7"/>
        <v>0.17542059909725072</v>
      </c>
      <c r="H79" s="38">
        <f t="shared" si="8"/>
        <v>5.519080837094789</v>
      </c>
      <c r="I79" s="39">
        <v>1213</v>
      </c>
      <c r="J79" s="39">
        <v>3392</v>
      </c>
      <c r="K79" s="39">
        <v>0</v>
      </c>
      <c r="L79" s="39">
        <v>214</v>
      </c>
      <c r="M79" s="39">
        <v>41</v>
      </c>
      <c r="N79" s="39">
        <v>14</v>
      </c>
      <c r="O79" s="39">
        <v>0</v>
      </c>
      <c r="P79" s="40">
        <f aca="true" t="shared" si="11" ref="P79:P88">SUM(L79:O79)</f>
        <v>269</v>
      </c>
      <c r="Q79" s="37">
        <v>444</v>
      </c>
      <c r="R79" s="37">
        <v>117</v>
      </c>
      <c r="S79" s="37">
        <v>123</v>
      </c>
      <c r="T79" s="66"/>
    </row>
    <row r="80" spans="1:20" s="7" customFormat="1" ht="13.5">
      <c r="A80" s="7">
        <v>40</v>
      </c>
      <c r="B80" s="139" t="s">
        <v>99</v>
      </c>
      <c r="C80" s="140" t="s">
        <v>215</v>
      </c>
      <c r="D80" s="45">
        <v>12914</v>
      </c>
      <c r="E80" s="46">
        <f t="shared" si="10"/>
        <v>12165</v>
      </c>
      <c r="F80" s="47">
        <v>1389</v>
      </c>
      <c r="G80" s="48">
        <f t="shared" si="7"/>
        <v>0.11418002466091245</v>
      </c>
      <c r="H80" s="48">
        <f t="shared" si="8"/>
        <v>3.271681052198931</v>
      </c>
      <c r="I80" s="49">
        <v>9929</v>
      </c>
      <c r="J80" s="49">
        <v>1836</v>
      </c>
      <c r="K80" s="49">
        <v>2</v>
      </c>
      <c r="L80" s="49">
        <v>351</v>
      </c>
      <c r="M80" s="49">
        <v>36</v>
      </c>
      <c r="N80" s="49">
        <v>11</v>
      </c>
      <c r="O80" s="49">
        <v>0</v>
      </c>
      <c r="P80" s="50">
        <f t="shared" si="11"/>
        <v>398</v>
      </c>
      <c r="Q80" s="47">
        <v>538</v>
      </c>
      <c r="R80" s="47">
        <v>574</v>
      </c>
      <c r="S80" s="47">
        <v>549</v>
      </c>
      <c r="T80" s="68"/>
    </row>
    <row r="81" spans="1:20" s="7" customFormat="1" ht="13.5">
      <c r="A81" s="7">
        <v>1</v>
      </c>
      <c r="B81" s="61" t="s">
        <v>100</v>
      </c>
      <c r="C81" s="62" t="s">
        <v>216</v>
      </c>
      <c r="D81" s="26">
        <v>2922</v>
      </c>
      <c r="E81" s="27">
        <f t="shared" si="10"/>
        <v>2693</v>
      </c>
      <c r="F81" s="28">
        <v>257</v>
      </c>
      <c r="G81" s="29">
        <f t="shared" si="7"/>
        <v>0.0954326030449313</v>
      </c>
      <c r="H81" s="29">
        <f t="shared" si="8"/>
        <v>3.2305978462681026</v>
      </c>
      <c r="I81" s="30">
        <v>2430</v>
      </c>
      <c r="J81" s="30">
        <v>176</v>
      </c>
      <c r="K81" s="30">
        <v>0</v>
      </c>
      <c r="L81" s="30">
        <v>77</v>
      </c>
      <c r="M81" s="30">
        <v>8</v>
      </c>
      <c r="N81" s="30">
        <v>2</v>
      </c>
      <c r="O81" s="30">
        <v>0</v>
      </c>
      <c r="P81" s="31">
        <f t="shared" si="11"/>
        <v>87</v>
      </c>
      <c r="Q81" s="28">
        <v>28</v>
      </c>
      <c r="R81" s="28">
        <v>53</v>
      </c>
      <c r="S81" s="28">
        <v>0</v>
      </c>
      <c r="T81" s="63"/>
    </row>
    <row r="82" spans="1:20" s="7" customFormat="1" ht="13.5">
      <c r="A82" s="7">
        <v>1</v>
      </c>
      <c r="B82" s="64" t="s">
        <v>101</v>
      </c>
      <c r="C82" s="65" t="s">
        <v>217</v>
      </c>
      <c r="D82" s="35">
        <v>2695</v>
      </c>
      <c r="E82" s="36">
        <f t="shared" si="10"/>
        <v>2581</v>
      </c>
      <c r="F82" s="37">
        <v>403</v>
      </c>
      <c r="G82" s="38">
        <f t="shared" si="7"/>
        <v>0.15614103060829135</v>
      </c>
      <c r="H82" s="38">
        <f t="shared" si="8"/>
        <v>5.230530802014723</v>
      </c>
      <c r="I82" s="39">
        <v>2004</v>
      </c>
      <c r="J82" s="39">
        <v>442</v>
      </c>
      <c r="K82" s="39">
        <v>0</v>
      </c>
      <c r="L82" s="39">
        <v>113</v>
      </c>
      <c r="M82" s="39">
        <v>13</v>
      </c>
      <c r="N82" s="39">
        <v>9</v>
      </c>
      <c r="O82" s="39">
        <v>0</v>
      </c>
      <c r="P82" s="40">
        <f t="shared" si="11"/>
        <v>135</v>
      </c>
      <c r="Q82" s="37">
        <v>133</v>
      </c>
      <c r="R82" s="37">
        <v>194</v>
      </c>
      <c r="S82" s="37">
        <v>122</v>
      </c>
      <c r="T82" s="66"/>
    </row>
    <row r="83" spans="1:20" s="7" customFormat="1" ht="13.5">
      <c r="A83" s="7">
        <v>5</v>
      </c>
      <c r="B83" s="64" t="s">
        <v>102</v>
      </c>
      <c r="C83" s="65" t="s">
        <v>246</v>
      </c>
      <c r="D83" s="35">
        <v>2029</v>
      </c>
      <c r="E83" s="36">
        <f>I83+J83+K83+P83</f>
        <v>1710</v>
      </c>
      <c r="F83" s="37">
        <v>380</v>
      </c>
      <c r="G83" s="38">
        <f>F83/E83</f>
        <v>0.2222222222222222</v>
      </c>
      <c r="H83" s="38">
        <f>P83/E83*100</f>
        <v>6.315789473684211</v>
      </c>
      <c r="I83" s="39">
        <v>879</v>
      </c>
      <c r="J83" s="39">
        <v>723</v>
      </c>
      <c r="K83" s="39">
        <v>0</v>
      </c>
      <c r="L83" s="39">
        <v>96</v>
      </c>
      <c r="M83" s="39">
        <v>12</v>
      </c>
      <c r="N83" s="39">
        <v>0</v>
      </c>
      <c r="O83" s="39">
        <v>0</v>
      </c>
      <c r="P83" s="40">
        <f>SUM(L83:O83)</f>
        <v>108</v>
      </c>
      <c r="Q83" s="37">
        <v>10</v>
      </c>
      <c r="R83" s="37">
        <v>198</v>
      </c>
      <c r="S83" s="37">
        <v>116</v>
      </c>
      <c r="T83" s="66"/>
    </row>
    <row r="84" spans="1:20" s="7" customFormat="1" ht="13.5">
      <c r="A84" s="7">
        <v>7</v>
      </c>
      <c r="B84" s="64" t="s">
        <v>103</v>
      </c>
      <c r="C84" s="65" t="s">
        <v>218</v>
      </c>
      <c r="D84" s="35">
        <v>3381</v>
      </c>
      <c r="E84" s="36">
        <f t="shared" si="10"/>
        <v>3273</v>
      </c>
      <c r="F84" s="37">
        <v>383</v>
      </c>
      <c r="G84" s="38">
        <f t="shared" si="7"/>
        <v>0.11701802627558815</v>
      </c>
      <c r="H84" s="38">
        <f t="shared" si="8"/>
        <v>4.1857622975863125</v>
      </c>
      <c r="I84" s="39">
        <v>529</v>
      </c>
      <c r="J84" s="39">
        <v>2607</v>
      </c>
      <c r="K84" s="39">
        <v>0</v>
      </c>
      <c r="L84" s="39">
        <v>120</v>
      </c>
      <c r="M84" s="39">
        <v>13</v>
      </c>
      <c r="N84" s="39">
        <v>4</v>
      </c>
      <c r="O84" s="39">
        <v>0</v>
      </c>
      <c r="P84" s="40">
        <f t="shared" si="11"/>
        <v>137</v>
      </c>
      <c r="Q84" s="37">
        <v>615</v>
      </c>
      <c r="R84" s="37">
        <v>567</v>
      </c>
      <c r="S84" s="37">
        <v>139</v>
      </c>
      <c r="T84" s="66"/>
    </row>
    <row r="85" spans="1:20" s="7" customFormat="1" ht="13.5">
      <c r="A85" s="7">
        <v>7</v>
      </c>
      <c r="B85" s="43" t="s">
        <v>104</v>
      </c>
      <c r="C85" s="67" t="s">
        <v>10</v>
      </c>
      <c r="D85" s="111">
        <v>3158</v>
      </c>
      <c r="E85" s="112">
        <f t="shared" si="10"/>
        <v>2961</v>
      </c>
      <c r="F85" s="113">
        <v>330</v>
      </c>
      <c r="G85" s="114">
        <f t="shared" si="7"/>
        <v>0.11144883485309018</v>
      </c>
      <c r="H85" s="114">
        <f t="shared" si="8"/>
        <v>3.4447821681864235</v>
      </c>
      <c r="I85" s="115">
        <v>2389</v>
      </c>
      <c r="J85" s="115">
        <v>470</v>
      </c>
      <c r="K85" s="115">
        <v>0</v>
      </c>
      <c r="L85" s="115">
        <v>80</v>
      </c>
      <c r="M85" s="115">
        <v>12</v>
      </c>
      <c r="N85" s="115">
        <v>9</v>
      </c>
      <c r="O85" s="115">
        <v>1</v>
      </c>
      <c r="P85" s="116">
        <f t="shared" si="11"/>
        <v>102</v>
      </c>
      <c r="Q85" s="113">
        <v>122</v>
      </c>
      <c r="R85" s="113">
        <v>188</v>
      </c>
      <c r="S85" s="113">
        <v>0</v>
      </c>
      <c r="T85" s="66"/>
    </row>
    <row r="86" spans="1:20" s="7" customFormat="1" ht="13.5">
      <c r="A86" s="7">
        <v>9</v>
      </c>
      <c r="B86" s="141" t="s">
        <v>105</v>
      </c>
      <c r="C86" s="142" t="s">
        <v>11</v>
      </c>
      <c r="D86" s="26">
        <v>4732</v>
      </c>
      <c r="E86" s="27">
        <f t="shared" si="10"/>
        <v>4434</v>
      </c>
      <c r="F86" s="28">
        <v>450</v>
      </c>
      <c r="G86" s="29">
        <f>F86/E86</f>
        <v>0.10148849797023005</v>
      </c>
      <c r="H86" s="29">
        <f t="shared" si="8"/>
        <v>3.3152909336941816</v>
      </c>
      <c r="I86" s="30">
        <v>4003</v>
      </c>
      <c r="J86" s="30">
        <v>284</v>
      </c>
      <c r="K86" s="30">
        <v>0</v>
      </c>
      <c r="L86" s="30">
        <v>134</v>
      </c>
      <c r="M86" s="30">
        <v>10</v>
      </c>
      <c r="N86" s="30">
        <v>3</v>
      </c>
      <c r="O86" s="30">
        <v>0</v>
      </c>
      <c r="P86" s="31">
        <f t="shared" si="11"/>
        <v>147</v>
      </c>
      <c r="Q86" s="28">
        <v>325</v>
      </c>
      <c r="R86" s="28">
        <v>266</v>
      </c>
      <c r="S86" s="28">
        <v>319</v>
      </c>
      <c r="T86" s="66"/>
    </row>
    <row r="87" spans="1:20" s="7" customFormat="1" ht="13.5">
      <c r="A87" s="7">
        <v>11</v>
      </c>
      <c r="B87" s="64" t="s">
        <v>106</v>
      </c>
      <c r="C87" s="65" t="s">
        <v>219</v>
      </c>
      <c r="D87" s="35">
        <v>2840</v>
      </c>
      <c r="E87" s="36">
        <f>I87+J87+K87+P87</f>
        <v>2660</v>
      </c>
      <c r="F87" s="37">
        <v>95</v>
      </c>
      <c r="G87" s="38">
        <f t="shared" si="7"/>
        <v>0.03571428571428571</v>
      </c>
      <c r="H87" s="38">
        <f t="shared" si="8"/>
        <v>1.5037593984962405</v>
      </c>
      <c r="I87" s="39">
        <v>406</v>
      </c>
      <c r="J87" s="39">
        <v>2214</v>
      </c>
      <c r="K87" s="39">
        <v>0</v>
      </c>
      <c r="L87" s="39">
        <v>35</v>
      </c>
      <c r="M87" s="39">
        <v>4</v>
      </c>
      <c r="N87" s="39">
        <v>1</v>
      </c>
      <c r="O87" s="39">
        <v>0</v>
      </c>
      <c r="P87" s="40">
        <f t="shared" si="11"/>
        <v>40</v>
      </c>
      <c r="Q87" s="37">
        <v>148</v>
      </c>
      <c r="R87" s="37">
        <v>207</v>
      </c>
      <c r="S87" s="37">
        <v>80</v>
      </c>
      <c r="T87" s="66"/>
    </row>
    <row r="88" spans="1:20" s="7" customFormat="1" ht="13.5">
      <c r="A88" s="7">
        <v>12</v>
      </c>
      <c r="B88" s="64" t="s">
        <v>107</v>
      </c>
      <c r="C88" s="65" t="s">
        <v>220</v>
      </c>
      <c r="D88" s="35">
        <v>5421</v>
      </c>
      <c r="E88" s="36">
        <f t="shared" si="10"/>
        <v>5088</v>
      </c>
      <c r="F88" s="37">
        <v>267</v>
      </c>
      <c r="G88" s="38">
        <f t="shared" si="7"/>
        <v>0.052476415094339625</v>
      </c>
      <c r="H88" s="38">
        <f t="shared" si="8"/>
        <v>1.729559748427673</v>
      </c>
      <c r="I88" s="39">
        <v>4504</v>
      </c>
      <c r="J88" s="39">
        <v>496</v>
      </c>
      <c r="K88" s="39">
        <v>0</v>
      </c>
      <c r="L88" s="39">
        <v>66</v>
      </c>
      <c r="M88" s="39">
        <v>22</v>
      </c>
      <c r="N88" s="39">
        <v>0</v>
      </c>
      <c r="O88" s="39">
        <v>0</v>
      </c>
      <c r="P88" s="40">
        <f t="shared" si="11"/>
        <v>88</v>
      </c>
      <c r="Q88" s="37">
        <v>424</v>
      </c>
      <c r="R88" s="37">
        <v>234</v>
      </c>
      <c r="S88" s="37">
        <v>174</v>
      </c>
      <c r="T88" s="66"/>
    </row>
    <row r="89" spans="1:20" s="7" customFormat="1" ht="13.5">
      <c r="A89" s="7">
        <v>14</v>
      </c>
      <c r="B89" s="64" t="s">
        <v>108</v>
      </c>
      <c r="C89" s="65" t="s">
        <v>21</v>
      </c>
      <c r="D89" s="35">
        <v>3562</v>
      </c>
      <c r="E89" s="36">
        <f>I89+J89+K89+P89</f>
        <v>3437</v>
      </c>
      <c r="F89" s="37">
        <v>382</v>
      </c>
      <c r="G89" s="38">
        <f t="shared" si="7"/>
        <v>0.11114343904567937</v>
      </c>
      <c r="H89" s="38">
        <f t="shared" si="8"/>
        <v>3.5496072155949956</v>
      </c>
      <c r="I89" s="39">
        <v>858</v>
      </c>
      <c r="J89" s="39">
        <v>2457</v>
      </c>
      <c r="K89" s="39">
        <v>0</v>
      </c>
      <c r="L89" s="39">
        <v>103</v>
      </c>
      <c r="M89" s="39">
        <v>11</v>
      </c>
      <c r="N89" s="39">
        <v>8</v>
      </c>
      <c r="O89" s="39">
        <v>0</v>
      </c>
      <c r="P89" s="40">
        <f>SUM(L89:O89)</f>
        <v>122</v>
      </c>
      <c r="Q89" s="37">
        <v>1089</v>
      </c>
      <c r="R89" s="37">
        <v>978</v>
      </c>
      <c r="S89" s="37">
        <v>245</v>
      </c>
      <c r="T89" s="66"/>
    </row>
    <row r="90" spans="1:20" s="7" customFormat="1" ht="13.5">
      <c r="A90" s="7">
        <v>14</v>
      </c>
      <c r="B90" s="139" t="s">
        <v>109</v>
      </c>
      <c r="C90" s="140" t="s">
        <v>22</v>
      </c>
      <c r="D90" s="45">
        <v>5865</v>
      </c>
      <c r="E90" s="46">
        <f>I90+J90+K90+P90</f>
        <v>5014</v>
      </c>
      <c r="F90" s="47">
        <v>637</v>
      </c>
      <c r="G90" s="48">
        <f t="shared" si="7"/>
        <v>0.12704427602712406</v>
      </c>
      <c r="H90" s="48">
        <f t="shared" si="8"/>
        <v>3.470283207020343</v>
      </c>
      <c r="I90" s="49">
        <v>3531</v>
      </c>
      <c r="J90" s="49">
        <v>1309</v>
      </c>
      <c r="K90" s="49">
        <v>0</v>
      </c>
      <c r="L90" s="49">
        <v>151</v>
      </c>
      <c r="M90" s="49">
        <v>16</v>
      </c>
      <c r="N90" s="49">
        <v>7</v>
      </c>
      <c r="O90" s="49">
        <v>0</v>
      </c>
      <c r="P90" s="50">
        <f>SUM(L90:O90)</f>
        <v>174</v>
      </c>
      <c r="Q90" s="47">
        <v>31</v>
      </c>
      <c r="R90" s="47">
        <v>251</v>
      </c>
      <c r="S90" s="47">
        <v>0</v>
      </c>
      <c r="T90" s="66"/>
    </row>
    <row r="91" spans="1:20" s="7" customFormat="1" ht="13.5">
      <c r="A91" s="7">
        <v>15</v>
      </c>
      <c r="B91" s="61" t="s">
        <v>110</v>
      </c>
      <c r="C91" s="62" t="s">
        <v>221</v>
      </c>
      <c r="D91" s="104">
        <v>6502</v>
      </c>
      <c r="E91" s="105">
        <f aca="true" t="shared" si="12" ref="E91:E98">I91+J91+K91+P91</f>
        <v>6238</v>
      </c>
      <c r="F91" s="106">
        <v>396</v>
      </c>
      <c r="G91" s="119">
        <f t="shared" si="7"/>
        <v>0.06348188521962167</v>
      </c>
      <c r="H91" s="119">
        <f t="shared" si="8"/>
        <v>2.13209361974992</v>
      </c>
      <c r="I91" s="107">
        <v>2461</v>
      </c>
      <c r="J91" s="107">
        <v>3644</v>
      </c>
      <c r="K91" s="107">
        <v>0</v>
      </c>
      <c r="L91" s="107">
        <v>114</v>
      </c>
      <c r="M91" s="107">
        <v>14</v>
      </c>
      <c r="N91" s="107">
        <v>5</v>
      </c>
      <c r="O91" s="107">
        <v>0</v>
      </c>
      <c r="P91" s="108">
        <f aca="true" t="shared" si="13" ref="P91:P98">SUM(L91:O91)</f>
        <v>133</v>
      </c>
      <c r="Q91" s="106">
        <v>102</v>
      </c>
      <c r="R91" s="106">
        <v>188</v>
      </c>
      <c r="S91" s="106">
        <v>221</v>
      </c>
      <c r="T91" s="66"/>
    </row>
    <row r="92" spans="1:20" s="7" customFormat="1" ht="13.5">
      <c r="A92" s="7">
        <v>16</v>
      </c>
      <c r="B92" s="64" t="s">
        <v>111</v>
      </c>
      <c r="C92" s="65" t="s">
        <v>222</v>
      </c>
      <c r="D92" s="35">
        <v>3856</v>
      </c>
      <c r="E92" s="36">
        <f t="shared" si="12"/>
        <v>3689</v>
      </c>
      <c r="F92" s="37">
        <v>291</v>
      </c>
      <c r="G92" s="38">
        <f t="shared" si="7"/>
        <v>0.07888316616969368</v>
      </c>
      <c r="H92" s="38">
        <f t="shared" si="8"/>
        <v>2.6565464895635675</v>
      </c>
      <c r="I92" s="39">
        <v>1499</v>
      </c>
      <c r="J92" s="39">
        <v>2092</v>
      </c>
      <c r="K92" s="39">
        <v>0</v>
      </c>
      <c r="L92" s="39">
        <v>87</v>
      </c>
      <c r="M92" s="39">
        <v>9</v>
      </c>
      <c r="N92" s="39">
        <v>2</v>
      </c>
      <c r="O92" s="39">
        <v>0</v>
      </c>
      <c r="P92" s="40">
        <f t="shared" si="13"/>
        <v>98</v>
      </c>
      <c r="Q92" s="37">
        <v>523</v>
      </c>
      <c r="R92" s="37">
        <v>410</v>
      </c>
      <c r="S92" s="37">
        <v>179</v>
      </c>
      <c r="T92" s="66"/>
    </row>
    <row r="93" spans="1:20" s="7" customFormat="1" ht="13.5">
      <c r="A93" s="7">
        <v>17</v>
      </c>
      <c r="B93" s="64" t="s">
        <v>112</v>
      </c>
      <c r="C93" s="65" t="s">
        <v>223</v>
      </c>
      <c r="D93" s="35">
        <v>4256</v>
      </c>
      <c r="E93" s="36">
        <f t="shared" si="12"/>
        <v>4096</v>
      </c>
      <c r="F93" s="37">
        <v>307</v>
      </c>
      <c r="G93" s="38">
        <f t="shared" si="7"/>
        <v>0.074951171875</v>
      </c>
      <c r="H93" s="38">
        <f t="shared" si="8"/>
        <v>2.783203125</v>
      </c>
      <c r="I93" s="39">
        <v>603</v>
      </c>
      <c r="J93" s="39">
        <v>3379</v>
      </c>
      <c r="K93" s="39">
        <v>0</v>
      </c>
      <c r="L93" s="39">
        <v>104</v>
      </c>
      <c r="M93" s="39">
        <v>9</v>
      </c>
      <c r="N93" s="39">
        <v>1</v>
      </c>
      <c r="O93" s="39">
        <v>0</v>
      </c>
      <c r="P93" s="40">
        <f t="shared" si="13"/>
        <v>114</v>
      </c>
      <c r="Q93" s="37">
        <v>272</v>
      </c>
      <c r="R93" s="37">
        <v>190</v>
      </c>
      <c r="S93" s="37">
        <v>224</v>
      </c>
      <c r="T93" s="66"/>
    </row>
    <row r="94" spans="1:20" s="7" customFormat="1" ht="13.5">
      <c r="A94" s="7">
        <v>20</v>
      </c>
      <c r="B94" s="64" t="s">
        <v>113</v>
      </c>
      <c r="C94" s="65" t="s">
        <v>224</v>
      </c>
      <c r="D94" s="35">
        <v>3648</v>
      </c>
      <c r="E94" s="36">
        <f t="shared" si="12"/>
        <v>3435</v>
      </c>
      <c r="F94" s="37">
        <v>412</v>
      </c>
      <c r="G94" s="38">
        <f t="shared" si="7"/>
        <v>0.11994177583697234</v>
      </c>
      <c r="H94" s="38">
        <f t="shared" si="8"/>
        <v>4.046579330422126</v>
      </c>
      <c r="I94" s="39">
        <v>177</v>
      </c>
      <c r="J94" s="39">
        <v>3119</v>
      </c>
      <c r="K94" s="39">
        <v>0</v>
      </c>
      <c r="L94" s="39">
        <v>111</v>
      </c>
      <c r="M94" s="39">
        <v>20</v>
      </c>
      <c r="N94" s="39">
        <v>8</v>
      </c>
      <c r="O94" s="39">
        <v>0</v>
      </c>
      <c r="P94" s="40">
        <f t="shared" si="13"/>
        <v>139</v>
      </c>
      <c r="Q94" s="37">
        <v>113</v>
      </c>
      <c r="R94" s="37">
        <v>338</v>
      </c>
      <c r="S94" s="37">
        <v>5</v>
      </c>
      <c r="T94" s="66"/>
    </row>
    <row r="95" spans="1:20" s="7" customFormat="1" ht="13.5">
      <c r="A95" s="7">
        <v>21</v>
      </c>
      <c r="B95" s="43" t="s">
        <v>114</v>
      </c>
      <c r="C95" s="67" t="s">
        <v>225</v>
      </c>
      <c r="D95" s="111">
        <v>3712</v>
      </c>
      <c r="E95" s="112">
        <f t="shared" si="12"/>
        <v>3435</v>
      </c>
      <c r="F95" s="113">
        <v>183</v>
      </c>
      <c r="G95" s="114">
        <f t="shared" si="7"/>
        <v>0.05327510917030567</v>
      </c>
      <c r="H95" s="114">
        <f t="shared" si="8"/>
        <v>1.572052401746725</v>
      </c>
      <c r="I95" s="115">
        <v>510</v>
      </c>
      <c r="J95" s="115">
        <v>2871</v>
      </c>
      <c r="K95" s="115">
        <v>0</v>
      </c>
      <c r="L95" s="115">
        <v>43</v>
      </c>
      <c r="M95" s="115">
        <v>9</v>
      </c>
      <c r="N95" s="115">
        <v>2</v>
      </c>
      <c r="O95" s="115">
        <v>0</v>
      </c>
      <c r="P95" s="116">
        <f t="shared" si="13"/>
        <v>54</v>
      </c>
      <c r="Q95" s="113">
        <v>6</v>
      </c>
      <c r="R95" s="113">
        <v>170</v>
      </c>
      <c r="S95" s="113">
        <v>42</v>
      </c>
      <c r="T95" s="66"/>
    </row>
    <row r="96" spans="1:20" s="7" customFormat="1" ht="13.5">
      <c r="A96" s="7">
        <v>22</v>
      </c>
      <c r="B96" s="141" t="s">
        <v>115</v>
      </c>
      <c r="C96" s="142" t="s">
        <v>227</v>
      </c>
      <c r="D96" s="26">
        <v>7832</v>
      </c>
      <c r="E96" s="27">
        <f t="shared" si="12"/>
        <v>7441</v>
      </c>
      <c r="F96" s="28">
        <v>660</v>
      </c>
      <c r="G96" s="29">
        <f t="shared" si="7"/>
        <v>0.08869775567800027</v>
      </c>
      <c r="H96" s="29">
        <f t="shared" si="8"/>
        <v>3.023787125386373</v>
      </c>
      <c r="I96" s="30">
        <v>2317</v>
      </c>
      <c r="J96" s="30">
        <v>4899</v>
      </c>
      <c r="K96" s="30">
        <v>0</v>
      </c>
      <c r="L96" s="30">
        <v>174</v>
      </c>
      <c r="M96" s="30">
        <v>28</v>
      </c>
      <c r="N96" s="30">
        <v>4</v>
      </c>
      <c r="O96" s="30">
        <v>19</v>
      </c>
      <c r="P96" s="31">
        <f t="shared" si="13"/>
        <v>225</v>
      </c>
      <c r="Q96" s="28">
        <v>543</v>
      </c>
      <c r="R96" s="28">
        <v>782</v>
      </c>
      <c r="S96" s="28">
        <v>0</v>
      </c>
      <c r="T96" s="66"/>
    </row>
    <row r="97" spans="1:20" s="7" customFormat="1" ht="13.5">
      <c r="A97" s="42">
        <v>23</v>
      </c>
      <c r="B97" s="64" t="s">
        <v>116</v>
      </c>
      <c r="C97" s="65" t="s">
        <v>228</v>
      </c>
      <c r="D97" s="35">
        <v>3742</v>
      </c>
      <c r="E97" s="36">
        <f t="shared" si="12"/>
        <v>3552</v>
      </c>
      <c r="F97" s="37">
        <v>478</v>
      </c>
      <c r="G97" s="38">
        <f t="shared" si="7"/>
        <v>0.13457207207207209</v>
      </c>
      <c r="H97" s="38">
        <f t="shared" si="8"/>
        <v>3.7162162162162162</v>
      </c>
      <c r="I97" s="39">
        <v>562</v>
      </c>
      <c r="J97" s="39">
        <v>2858</v>
      </c>
      <c r="K97" s="39">
        <v>0</v>
      </c>
      <c r="L97" s="39">
        <v>113</v>
      </c>
      <c r="M97" s="39">
        <v>16</v>
      </c>
      <c r="N97" s="39">
        <v>3</v>
      </c>
      <c r="O97" s="39">
        <v>0</v>
      </c>
      <c r="P97" s="40">
        <f t="shared" si="13"/>
        <v>132</v>
      </c>
      <c r="Q97" s="37">
        <v>241</v>
      </c>
      <c r="R97" s="37">
        <v>501</v>
      </c>
      <c r="S97" s="37">
        <v>129</v>
      </c>
      <c r="T97" s="66"/>
    </row>
    <row r="98" spans="1:20" s="7" customFormat="1" ht="13.5">
      <c r="A98" s="7">
        <v>23</v>
      </c>
      <c r="B98" s="64" t="s">
        <v>117</v>
      </c>
      <c r="C98" s="65" t="s">
        <v>229</v>
      </c>
      <c r="D98" s="35">
        <v>4392</v>
      </c>
      <c r="E98" s="36">
        <f t="shared" si="12"/>
        <v>4103</v>
      </c>
      <c r="F98" s="37">
        <v>259</v>
      </c>
      <c r="G98" s="38">
        <f t="shared" si="7"/>
        <v>0.06312454301730441</v>
      </c>
      <c r="H98" s="38">
        <f t="shared" si="8"/>
        <v>2.19351693882525</v>
      </c>
      <c r="I98" s="39">
        <v>1048</v>
      </c>
      <c r="J98" s="39">
        <v>2961</v>
      </c>
      <c r="K98" s="39">
        <v>4</v>
      </c>
      <c r="L98" s="39">
        <v>78</v>
      </c>
      <c r="M98" s="39">
        <v>7</v>
      </c>
      <c r="N98" s="39">
        <v>5</v>
      </c>
      <c r="O98" s="39">
        <v>0</v>
      </c>
      <c r="P98" s="40">
        <f t="shared" si="13"/>
        <v>90</v>
      </c>
      <c r="Q98" s="37">
        <v>565</v>
      </c>
      <c r="R98" s="37">
        <v>448</v>
      </c>
      <c r="S98" s="37">
        <v>190</v>
      </c>
      <c r="T98" s="66"/>
    </row>
    <row r="99" spans="1:20" s="7" customFormat="1" ht="13.5">
      <c r="A99" s="7">
        <v>23</v>
      </c>
      <c r="B99" s="139" t="s">
        <v>118</v>
      </c>
      <c r="C99" s="140" t="s">
        <v>230</v>
      </c>
      <c r="D99" s="111">
        <v>3682</v>
      </c>
      <c r="E99" s="112">
        <f>I99+J99+K99+P99</f>
        <v>3572</v>
      </c>
      <c r="F99" s="113">
        <v>341</v>
      </c>
      <c r="G99" s="114">
        <f t="shared" si="7"/>
        <v>0.09546472564389698</v>
      </c>
      <c r="H99" s="114">
        <f t="shared" si="8"/>
        <v>2.883538633818589</v>
      </c>
      <c r="I99" s="115">
        <v>1103</v>
      </c>
      <c r="J99" s="115">
        <v>2366</v>
      </c>
      <c r="K99" s="115">
        <v>0</v>
      </c>
      <c r="L99" s="115">
        <v>76</v>
      </c>
      <c r="M99" s="115">
        <v>19</v>
      </c>
      <c r="N99" s="115">
        <v>8</v>
      </c>
      <c r="O99" s="115">
        <v>0</v>
      </c>
      <c r="P99" s="116">
        <f>SUM(L99:O99)</f>
        <v>103</v>
      </c>
      <c r="Q99" s="113">
        <v>85</v>
      </c>
      <c r="R99" s="113">
        <v>351</v>
      </c>
      <c r="S99" s="113">
        <v>170</v>
      </c>
      <c r="T99" s="66"/>
    </row>
    <row r="100" spans="1:20" s="7" customFormat="1" ht="13.5">
      <c r="A100" s="7">
        <v>27</v>
      </c>
      <c r="B100" s="43" t="s">
        <v>119</v>
      </c>
      <c r="C100" s="67" t="s">
        <v>232</v>
      </c>
      <c r="D100" s="45">
        <v>3194</v>
      </c>
      <c r="E100" s="46">
        <f aca="true" t="shared" si="14" ref="E100:E109">I100+J100+K100+P100</f>
        <v>3047</v>
      </c>
      <c r="F100" s="47">
        <v>214</v>
      </c>
      <c r="G100" s="48">
        <f t="shared" si="7"/>
        <v>0.07023301608139153</v>
      </c>
      <c r="H100" s="48">
        <f t="shared" si="8"/>
        <v>2.822448309812931</v>
      </c>
      <c r="I100" s="49">
        <v>691</v>
      </c>
      <c r="J100" s="49">
        <v>2269</v>
      </c>
      <c r="K100" s="49">
        <v>1</v>
      </c>
      <c r="L100" s="49">
        <v>71</v>
      </c>
      <c r="M100" s="49">
        <v>7</v>
      </c>
      <c r="N100" s="49">
        <v>8</v>
      </c>
      <c r="O100" s="49">
        <v>0</v>
      </c>
      <c r="P100" s="50">
        <f aca="true" t="shared" si="15" ref="P100:P109">SUM(L100:O100)</f>
        <v>86</v>
      </c>
      <c r="Q100" s="47">
        <v>206</v>
      </c>
      <c r="R100" s="47">
        <v>196</v>
      </c>
      <c r="S100" s="47">
        <v>112</v>
      </c>
      <c r="T100" s="66"/>
    </row>
    <row r="101" spans="1:20" s="7" customFormat="1" ht="13.5">
      <c r="A101" s="7">
        <v>27</v>
      </c>
      <c r="B101" s="141" t="s">
        <v>120</v>
      </c>
      <c r="C101" s="142" t="s">
        <v>14</v>
      </c>
      <c r="D101" s="104">
        <v>4473</v>
      </c>
      <c r="E101" s="105">
        <f>I101+J101+K101+P101</f>
        <v>4137</v>
      </c>
      <c r="F101" s="106">
        <v>318</v>
      </c>
      <c r="G101" s="119">
        <f>F101/E101</f>
        <v>0.07686729514140682</v>
      </c>
      <c r="H101" s="119">
        <f>P101/E101*100</f>
        <v>2.5864152767706066</v>
      </c>
      <c r="I101" s="107">
        <v>3701</v>
      </c>
      <c r="J101" s="107">
        <v>329</v>
      </c>
      <c r="K101" s="107">
        <v>0</v>
      </c>
      <c r="L101" s="107">
        <v>96</v>
      </c>
      <c r="M101" s="107">
        <v>10</v>
      </c>
      <c r="N101" s="107">
        <v>1</v>
      </c>
      <c r="O101" s="107">
        <v>0</v>
      </c>
      <c r="P101" s="108">
        <f>SUM(L101:O101)</f>
        <v>107</v>
      </c>
      <c r="Q101" s="106">
        <v>7</v>
      </c>
      <c r="R101" s="106">
        <v>329</v>
      </c>
      <c r="S101" s="106">
        <v>177</v>
      </c>
      <c r="T101" s="66"/>
    </row>
    <row r="102" spans="1:20" s="7" customFormat="1" ht="13.5">
      <c r="A102" s="7">
        <v>28</v>
      </c>
      <c r="B102" s="64" t="s">
        <v>121</v>
      </c>
      <c r="C102" s="65" t="s">
        <v>233</v>
      </c>
      <c r="D102" s="35">
        <v>5285</v>
      </c>
      <c r="E102" s="36">
        <f t="shared" si="14"/>
        <v>4923</v>
      </c>
      <c r="F102" s="37">
        <v>358</v>
      </c>
      <c r="G102" s="38">
        <f t="shared" si="7"/>
        <v>0.07271988624822263</v>
      </c>
      <c r="H102" s="38">
        <f t="shared" si="8"/>
        <v>2.41722526914483</v>
      </c>
      <c r="I102" s="39">
        <v>3623</v>
      </c>
      <c r="J102" s="39">
        <v>1181</v>
      </c>
      <c r="K102" s="39">
        <v>0</v>
      </c>
      <c r="L102" s="39">
        <v>98</v>
      </c>
      <c r="M102" s="39">
        <v>17</v>
      </c>
      <c r="N102" s="39">
        <v>4</v>
      </c>
      <c r="O102" s="39">
        <v>0</v>
      </c>
      <c r="P102" s="40">
        <f t="shared" si="15"/>
        <v>119</v>
      </c>
      <c r="Q102" s="37">
        <v>337</v>
      </c>
      <c r="R102" s="37">
        <v>690</v>
      </c>
      <c r="S102" s="37">
        <v>243</v>
      </c>
      <c r="T102" s="66"/>
    </row>
    <row r="103" spans="1:20" s="7" customFormat="1" ht="13.5">
      <c r="A103" s="7">
        <v>29</v>
      </c>
      <c r="B103" s="64" t="s">
        <v>122</v>
      </c>
      <c r="C103" s="65" t="s">
        <v>234</v>
      </c>
      <c r="D103" s="35">
        <v>2915</v>
      </c>
      <c r="E103" s="36">
        <f t="shared" si="14"/>
        <v>2595</v>
      </c>
      <c r="F103" s="37">
        <v>231</v>
      </c>
      <c r="G103" s="38">
        <f t="shared" si="7"/>
        <v>0.08901734104046242</v>
      </c>
      <c r="H103" s="38">
        <f t="shared" si="8"/>
        <v>3.198458574181118</v>
      </c>
      <c r="I103" s="39">
        <v>614</v>
      </c>
      <c r="J103" s="39">
        <v>1898</v>
      </c>
      <c r="K103" s="39">
        <v>0</v>
      </c>
      <c r="L103" s="39">
        <v>68</v>
      </c>
      <c r="M103" s="39">
        <v>11</v>
      </c>
      <c r="N103" s="39">
        <v>4</v>
      </c>
      <c r="O103" s="39">
        <v>0</v>
      </c>
      <c r="P103" s="40">
        <f t="shared" si="15"/>
        <v>83</v>
      </c>
      <c r="Q103" s="37">
        <v>80</v>
      </c>
      <c r="R103" s="37">
        <v>283</v>
      </c>
      <c r="S103" s="37">
        <v>190</v>
      </c>
      <c r="T103" s="66"/>
    </row>
    <row r="104" spans="1:20" s="7" customFormat="1" ht="13.5">
      <c r="A104" s="7">
        <v>30</v>
      </c>
      <c r="B104" s="139" t="s">
        <v>123</v>
      </c>
      <c r="C104" s="140" t="s">
        <v>12</v>
      </c>
      <c r="D104" s="111">
        <v>3179</v>
      </c>
      <c r="E104" s="112">
        <f t="shared" si="14"/>
        <v>3005</v>
      </c>
      <c r="F104" s="113">
        <v>188</v>
      </c>
      <c r="G104" s="114">
        <f t="shared" si="7"/>
        <v>0.06256239600665557</v>
      </c>
      <c r="H104" s="114">
        <f t="shared" si="8"/>
        <v>2.196339434276206</v>
      </c>
      <c r="I104" s="115">
        <v>979</v>
      </c>
      <c r="J104" s="115">
        <v>1960</v>
      </c>
      <c r="K104" s="115">
        <v>0</v>
      </c>
      <c r="L104" s="115">
        <v>56</v>
      </c>
      <c r="M104" s="115">
        <v>8</v>
      </c>
      <c r="N104" s="115">
        <v>2</v>
      </c>
      <c r="O104" s="115"/>
      <c r="P104" s="116">
        <f t="shared" si="15"/>
        <v>66</v>
      </c>
      <c r="Q104" s="113">
        <v>151</v>
      </c>
      <c r="R104" s="113">
        <v>218</v>
      </c>
      <c r="S104" s="113">
        <v>9</v>
      </c>
      <c r="T104" s="66"/>
    </row>
    <row r="105" spans="1:20" s="7" customFormat="1" ht="13.5">
      <c r="A105" s="7">
        <v>33</v>
      </c>
      <c r="B105" s="43" t="s">
        <v>299</v>
      </c>
      <c r="C105" s="67" t="s">
        <v>235</v>
      </c>
      <c r="D105" s="45">
        <v>6557</v>
      </c>
      <c r="E105" s="46">
        <f t="shared" si="14"/>
        <v>5655</v>
      </c>
      <c r="F105" s="47">
        <v>388</v>
      </c>
      <c r="G105" s="48">
        <f t="shared" si="7"/>
        <v>0.06861184792219276</v>
      </c>
      <c r="H105" s="48">
        <f t="shared" si="8"/>
        <v>2.3872679045092835</v>
      </c>
      <c r="I105" s="49">
        <v>0</v>
      </c>
      <c r="J105" s="49">
        <v>0</v>
      </c>
      <c r="K105" s="49">
        <v>5520</v>
      </c>
      <c r="L105" s="49">
        <v>116</v>
      </c>
      <c r="M105" s="49">
        <v>15</v>
      </c>
      <c r="N105" s="49">
        <v>4</v>
      </c>
      <c r="O105" s="49">
        <v>0</v>
      </c>
      <c r="P105" s="50">
        <f t="shared" si="15"/>
        <v>135</v>
      </c>
      <c r="Q105" s="47">
        <v>246</v>
      </c>
      <c r="R105" s="47">
        <v>279</v>
      </c>
      <c r="S105" s="47">
        <v>57</v>
      </c>
      <c r="T105" s="66"/>
    </row>
    <row r="106" spans="1:20" s="7" customFormat="1" ht="13.5">
      <c r="A106" s="7">
        <v>33</v>
      </c>
      <c r="B106" s="141" t="s">
        <v>125</v>
      </c>
      <c r="C106" s="142" t="s">
        <v>236</v>
      </c>
      <c r="D106" s="104">
        <v>4751</v>
      </c>
      <c r="E106" s="105">
        <f t="shared" si="14"/>
        <v>4052</v>
      </c>
      <c r="F106" s="106">
        <v>341</v>
      </c>
      <c r="G106" s="119">
        <f t="shared" si="7"/>
        <v>0.08415597235932873</v>
      </c>
      <c r="H106" s="119">
        <f t="shared" si="8"/>
        <v>3.035538005923001</v>
      </c>
      <c r="I106" s="107">
        <v>2095</v>
      </c>
      <c r="J106" s="107">
        <v>1834</v>
      </c>
      <c r="K106" s="107">
        <v>0</v>
      </c>
      <c r="L106" s="107">
        <v>104</v>
      </c>
      <c r="M106" s="107">
        <v>15</v>
      </c>
      <c r="N106" s="107">
        <v>4</v>
      </c>
      <c r="O106" s="107">
        <v>0</v>
      </c>
      <c r="P106" s="108">
        <f t="shared" si="15"/>
        <v>123</v>
      </c>
      <c r="Q106" s="106">
        <v>171</v>
      </c>
      <c r="R106" s="106">
        <v>348</v>
      </c>
      <c r="S106" s="106">
        <v>166</v>
      </c>
      <c r="T106" s="66"/>
    </row>
    <row r="107" spans="1:20" s="7" customFormat="1" ht="13.5">
      <c r="A107" s="7">
        <v>34</v>
      </c>
      <c r="B107" s="64" t="s">
        <v>126</v>
      </c>
      <c r="C107" s="65" t="s">
        <v>237</v>
      </c>
      <c r="D107" s="35">
        <v>4126</v>
      </c>
      <c r="E107" s="36">
        <f t="shared" si="14"/>
        <v>3735</v>
      </c>
      <c r="F107" s="37">
        <v>232</v>
      </c>
      <c r="G107" s="38">
        <f t="shared" si="7"/>
        <v>0.062115127175368136</v>
      </c>
      <c r="H107" s="38">
        <f t="shared" si="8"/>
        <v>2.2222222222222223</v>
      </c>
      <c r="I107" s="39">
        <v>3358</v>
      </c>
      <c r="J107" s="39">
        <v>294</v>
      </c>
      <c r="K107" s="39">
        <v>0</v>
      </c>
      <c r="L107" s="39">
        <v>69</v>
      </c>
      <c r="M107" s="39">
        <v>6</v>
      </c>
      <c r="N107" s="39">
        <v>8</v>
      </c>
      <c r="O107" s="39">
        <v>0</v>
      </c>
      <c r="P107" s="40">
        <f t="shared" si="15"/>
        <v>83</v>
      </c>
      <c r="Q107" s="37">
        <v>14</v>
      </c>
      <c r="R107" s="37">
        <v>74</v>
      </c>
      <c r="S107" s="37">
        <v>163</v>
      </c>
      <c r="T107" s="66"/>
    </row>
    <row r="108" spans="1:20" s="7" customFormat="1" ht="13.5">
      <c r="A108" s="7">
        <v>35</v>
      </c>
      <c r="B108" s="64" t="s">
        <v>127</v>
      </c>
      <c r="C108" s="65" t="s">
        <v>250</v>
      </c>
      <c r="D108" s="35">
        <v>2119</v>
      </c>
      <c r="E108" s="36">
        <f>I108+J108+K108+P108</f>
        <v>2003</v>
      </c>
      <c r="F108" s="37">
        <v>208</v>
      </c>
      <c r="G108" s="38">
        <f>F108/E108</f>
        <v>0.1038442336495257</v>
      </c>
      <c r="H108" s="38">
        <f>P108/E108*100</f>
        <v>3.2950574138791815</v>
      </c>
      <c r="I108" s="39">
        <v>1701</v>
      </c>
      <c r="J108" s="39">
        <v>236</v>
      </c>
      <c r="K108" s="39">
        <v>0</v>
      </c>
      <c r="L108" s="39">
        <v>57</v>
      </c>
      <c r="M108" s="39">
        <v>7</v>
      </c>
      <c r="N108" s="39">
        <v>2</v>
      </c>
      <c r="O108" s="39">
        <v>0</v>
      </c>
      <c r="P108" s="40">
        <f>SUM(L108:O108)</f>
        <v>66</v>
      </c>
      <c r="Q108" s="37">
        <v>298</v>
      </c>
      <c r="R108" s="37">
        <v>22</v>
      </c>
      <c r="S108" s="37">
        <v>126</v>
      </c>
      <c r="T108" s="66"/>
    </row>
    <row r="109" spans="1:20" s="7" customFormat="1" ht="13.5">
      <c r="A109" s="7">
        <v>37</v>
      </c>
      <c r="B109" s="139" t="s">
        <v>128</v>
      </c>
      <c r="C109" s="140" t="s">
        <v>238</v>
      </c>
      <c r="D109" s="111">
        <v>4205</v>
      </c>
      <c r="E109" s="112">
        <f t="shared" si="14"/>
        <v>3788</v>
      </c>
      <c r="F109" s="113">
        <v>310</v>
      </c>
      <c r="G109" s="114">
        <f t="shared" si="7"/>
        <v>0.08183738120380148</v>
      </c>
      <c r="H109" s="114">
        <f t="shared" si="8"/>
        <v>2.903907074973601</v>
      </c>
      <c r="I109" s="115">
        <v>2572</v>
      </c>
      <c r="J109" s="115">
        <v>1106</v>
      </c>
      <c r="K109" s="115">
        <v>0</v>
      </c>
      <c r="L109" s="115">
        <v>95</v>
      </c>
      <c r="M109" s="115">
        <v>11</v>
      </c>
      <c r="N109" s="115">
        <v>4</v>
      </c>
      <c r="O109" s="115">
        <v>0</v>
      </c>
      <c r="P109" s="116">
        <f t="shared" si="15"/>
        <v>110</v>
      </c>
      <c r="Q109" s="113">
        <v>17</v>
      </c>
      <c r="R109" s="113">
        <v>342</v>
      </c>
      <c r="S109" s="113">
        <v>189</v>
      </c>
      <c r="T109" s="66"/>
    </row>
    <row r="110" spans="1:20" s="7" customFormat="1" ht="13.5">
      <c r="A110" s="7">
        <v>38</v>
      </c>
      <c r="B110" s="43" t="s">
        <v>129</v>
      </c>
      <c r="C110" s="67" t="s">
        <v>239</v>
      </c>
      <c r="D110" s="45">
        <v>4672</v>
      </c>
      <c r="E110" s="46">
        <f>I110+J110+K110+P110</f>
        <v>4226</v>
      </c>
      <c r="F110" s="47">
        <v>383</v>
      </c>
      <c r="G110" s="48">
        <f t="shared" si="7"/>
        <v>0.09062943681968764</v>
      </c>
      <c r="H110" s="48">
        <f t="shared" si="8"/>
        <v>2.626597255087553</v>
      </c>
      <c r="I110" s="49">
        <v>4016</v>
      </c>
      <c r="J110" s="49">
        <v>99</v>
      </c>
      <c r="K110" s="49">
        <v>0</v>
      </c>
      <c r="L110" s="49">
        <v>87</v>
      </c>
      <c r="M110" s="49">
        <v>19</v>
      </c>
      <c r="N110" s="49">
        <v>5</v>
      </c>
      <c r="O110" s="49">
        <v>0</v>
      </c>
      <c r="P110" s="50">
        <f>SUM(L110:O110)</f>
        <v>111</v>
      </c>
      <c r="Q110" s="47">
        <v>11</v>
      </c>
      <c r="R110" s="47">
        <v>415</v>
      </c>
      <c r="S110" s="47">
        <v>0</v>
      </c>
      <c r="T110" s="66"/>
    </row>
    <row r="111" spans="1:20" s="7" customFormat="1" ht="13.5">
      <c r="A111" s="7">
        <v>39</v>
      </c>
      <c r="B111" s="141" t="s">
        <v>130</v>
      </c>
      <c r="C111" s="142" t="s">
        <v>240</v>
      </c>
      <c r="D111" s="104">
        <v>2972</v>
      </c>
      <c r="E111" s="105">
        <f aca="true" t="shared" si="16" ref="E111:E118">I111+J111+K111+P111</f>
        <v>2327</v>
      </c>
      <c r="F111" s="106">
        <v>429</v>
      </c>
      <c r="G111" s="119">
        <f t="shared" si="7"/>
        <v>0.18435754189944134</v>
      </c>
      <c r="H111" s="119">
        <f t="shared" si="8"/>
        <v>5.58659217877095</v>
      </c>
      <c r="I111" s="107">
        <v>1745</v>
      </c>
      <c r="J111" s="107">
        <v>452</v>
      </c>
      <c r="K111" s="107">
        <v>0</v>
      </c>
      <c r="L111" s="107">
        <v>92</v>
      </c>
      <c r="M111" s="107">
        <v>33</v>
      </c>
      <c r="N111" s="107">
        <v>5</v>
      </c>
      <c r="O111" s="107">
        <v>0</v>
      </c>
      <c r="P111" s="108">
        <f aca="true" t="shared" si="17" ref="P111:P118">SUM(L111:O111)</f>
        <v>130</v>
      </c>
      <c r="Q111" s="106">
        <v>234</v>
      </c>
      <c r="R111" s="106">
        <v>557</v>
      </c>
      <c r="S111" s="106">
        <v>240</v>
      </c>
      <c r="T111" s="66"/>
    </row>
    <row r="112" spans="1:20" s="7" customFormat="1" ht="13.5">
      <c r="A112" s="7">
        <v>42</v>
      </c>
      <c r="B112" s="64" t="s">
        <v>131</v>
      </c>
      <c r="C112" s="65" t="s">
        <v>241</v>
      </c>
      <c r="D112" s="35">
        <v>3549</v>
      </c>
      <c r="E112" s="36">
        <f t="shared" si="16"/>
        <v>3401</v>
      </c>
      <c r="F112" s="37">
        <v>493</v>
      </c>
      <c r="G112" s="38">
        <f t="shared" si="7"/>
        <v>0.14495736548074095</v>
      </c>
      <c r="H112" s="38">
        <f t="shared" si="8"/>
        <v>5.263157894736842</v>
      </c>
      <c r="I112" s="39">
        <v>816</v>
      </c>
      <c r="J112" s="39">
        <v>2406</v>
      </c>
      <c r="K112" s="39">
        <v>0</v>
      </c>
      <c r="L112" s="39">
        <v>162</v>
      </c>
      <c r="M112" s="39">
        <v>15</v>
      </c>
      <c r="N112" s="39">
        <v>2</v>
      </c>
      <c r="O112" s="39">
        <v>0</v>
      </c>
      <c r="P112" s="40">
        <f t="shared" si="17"/>
        <v>179</v>
      </c>
      <c r="Q112" s="37">
        <v>238</v>
      </c>
      <c r="R112" s="37">
        <v>529</v>
      </c>
      <c r="S112" s="37">
        <v>275</v>
      </c>
      <c r="T112" s="66"/>
    </row>
    <row r="113" spans="1:20" s="7" customFormat="1" ht="13.5">
      <c r="A113" s="7">
        <v>43</v>
      </c>
      <c r="B113" s="64" t="s">
        <v>280</v>
      </c>
      <c r="C113" s="65" t="s">
        <v>242</v>
      </c>
      <c r="D113" s="35">
        <v>6674</v>
      </c>
      <c r="E113" s="36">
        <f t="shared" si="16"/>
        <v>6277</v>
      </c>
      <c r="F113" s="37">
        <v>1086</v>
      </c>
      <c r="G113" s="38">
        <f t="shared" si="7"/>
        <v>0.17301258563007807</v>
      </c>
      <c r="H113" s="38">
        <f t="shared" si="8"/>
        <v>5.368806754819181</v>
      </c>
      <c r="I113" s="39">
        <v>607</v>
      </c>
      <c r="J113" s="39">
        <v>5333</v>
      </c>
      <c r="K113" s="39">
        <v>0</v>
      </c>
      <c r="L113" s="39">
        <v>291</v>
      </c>
      <c r="M113" s="39">
        <v>34</v>
      </c>
      <c r="N113" s="39">
        <v>12</v>
      </c>
      <c r="O113" s="39">
        <v>0</v>
      </c>
      <c r="P113" s="40">
        <f t="shared" si="17"/>
        <v>337</v>
      </c>
      <c r="Q113" s="37">
        <v>1323</v>
      </c>
      <c r="R113" s="37">
        <v>1354</v>
      </c>
      <c r="S113" s="37">
        <v>439</v>
      </c>
      <c r="T113" s="66"/>
    </row>
    <row r="114" spans="1:20" s="7" customFormat="1" ht="13.5">
      <c r="A114" s="7">
        <v>44</v>
      </c>
      <c r="B114" s="139" t="s">
        <v>281</v>
      </c>
      <c r="C114" s="140" t="s">
        <v>243</v>
      </c>
      <c r="D114" s="111">
        <v>4284</v>
      </c>
      <c r="E114" s="112">
        <f t="shared" si="16"/>
        <v>4065</v>
      </c>
      <c r="F114" s="113">
        <v>525</v>
      </c>
      <c r="G114" s="114">
        <f t="shared" si="7"/>
        <v>0.12915129151291513</v>
      </c>
      <c r="H114" s="114">
        <f t="shared" si="8"/>
        <v>4.674046740467404</v>
      </c>
      <c r="I114" s="115">
        <v>1843</v>
      </c>
      <c r="J114" s="115">
        <v>2032</v>
      </c>
      <c r="K114" s="115">
        <v>0</v>
      </c>
      <c r="L114" s="115">
        <v>174</v>
      </c>
      <c r="M114" s="115">
        <v>9</v>
      </c>
      <c r="N114" s="115">
        <v>7</v>
      </c>
      <c r="O114" s="115">
        <v>0</v>
      </c>
      <c r="P114" s="116">
        <f t="shared" si="17"/>
        <v>190</v>
      </c>
      <c r="Q114" s="113">
        <v>941</v>
      </c>
      <c r="R114" s="113">
        <v>677</v>
      </c>
      <c r="S114" s="113">
        <v>231</v>
      </c>
      <c r="T114" s="66"/>
    </row>
    <row r="115" spans="1:20" s="7" customFormat="1" ht="13.5">
      <c r="A115" s="7">
        <v>45</v>
      </c>
      <c r="B115" s="43" t="s">
        <v>282</v>
      </c>
      <c r="C115" s="67" t="s">
        <v>244</v>
      </c>
      <c r="D115" s="45">
        <v>3099</v>
      </c>
      <c r="E115" s="46">
        <f t="shared" si="16"/>
        <v>2854</v>
      </c>
      <c r="F115" s="47">
        <v>581</v>
      </c>
      <c r="G115" s="48">
        <f t="shared" si="7"/>
        <v>0.2035739313244569</v>
      </c>
      <c r="H115" s="48">
        <f t="shared" si="8"/>
        <v>6.517168885774352</v>
      </c>
      <c r="I115" s="49">
        <v>1718</v>
      </c>
      <c r="J115" s="49">
        <v>950</v>
      </c>
      <c r="K115" s="49">
        <v>0</v>
      </c>
      <c r="L115" s="49">
        <v>144</v>
      </c>
      <c r="M115" s="49">
        <v>33</v>
      </c>
      <c r="N115" s="49">
        <v>9</v>
      </c>
      <c r="O115" s="49">
        <v>0</v>
      </c>
      <c r="P115" s="50">
        <f t="shared" si="17"/>
        <v>186</v>
      </c>
      <c r="Q115" s="47">
        <v>382</v>
      </c>
      <c r="R115" s="47">
        <v>385</v>
      </c>
      <c r="S115" s="47">
        <v>793</v>
      </c>
      <c r="T115" s="66"/>
    </row>
    <row r="116" spans="1:20" s="7" customFormat="1" ht="13.5">
      <c r="A116" s="7">
        <v>46</v>
      </c>
      <c r="B116" s="155" t="s">
        <v>132</v>
      </c>
      <c r="C116" s="156" t="s">
        <v>13</v>
      </c>
      <c r="D116" s="143">
        <v>5327</v>
      </c>
      <c r="E116" s="144">
        <f t="shared" si="16"/>
        <v>5076</v>
      </c>
      <c r="F116" s="145">
        <v>866</v>
      </c>
      <c r="G116" s="146">
        <f t="shared" si="7"/>
        <v>0.1706067769897557</v>
      </c>
      <c r="H116" s="146">
        <f t="shared" si="8"/>
        <v>5.476753349093775</v>
      </c>
      <c r="I116" s="147">
        <v>4287</v>
      </c>
      <c r="J116" s="147">
        <v>511</v>
      </c>
      <c r="K116" s="147">
        <v>0</v>
      </c>
      <c r="L116" s="147">
        <v>232</v>
      </c>
      <c r="M116" s="147">
        <v>38</v>
      </c>
      <c r="N116" s="147">
        <v>8</v>
      </c>
      <c r="O116" s="147">
        <v>0</v>
      </c>
      <c r="P116" s="148">
        <f t="shared" si="17"/>
        <v>278</v>
      </c>
      <c r="Q116" s="145">
        <v>119</v>
      </c>
      <c r="R116" s="145">
        <v>581</v>
      </c>
      <c r="S116" s="145">
        <v>0</v>
      </c>
      <c r="T116" s="68"/>
    </row>
    <row r="117" spans="1:20" s="7" customFormat="1" ht="13.5">
      <c r="A117" s="7">
        <v>1</v>
      </c>
      <c r="B117" s="61" t="s">
        <v>133</v>
      </c>
      <c r="C117" s="62" t="s">
        <v>245</v>
      </c>
      <c r="D117" s="26">
        <v>826</v>
      </c>
      <c r="E117" s="27">
        <f t="shared" si="16"/>
        <v>781</v>
      </c>
      <c r="F117" s="28">
        <v>81</v>
      </c>
      <c r="G117" s="29">
        <f t="shared" si="7"/>
        <v>0.10371318822023047</v>
      </c>
      <c r="H117" s="29">
        <f t="shared" si="8"/>
        <v>4.353393085787452</v>
      </c>
      <c r="I117" s="30">
        <v>591</v>
      </c>
      <c r="J117" s="30">
        <v>156</v>
      </c>
      <c r="K117" s="30">
        <v>0</v>
      </c>
      <c r="L117" s="30">
        <v>31</v>
      </c>
      <c r="M117" s="30">
        <v>3</v>
      </c>
      <c r="N117" s="30">
        <v>0</v>
      </c>
      <c r="O117" s="30">
        <v>0</v>
      </c>
      <c r="P117" s="31">
        <f t="shared" si="17"/>
        <v>34</v>
      </c>
      <c r="Q117" s="28">
        <v>21</v>
      </c>
      <c r="R117" s="28">
        <v>5</v>
      </c>
      <c r="S117" s="28">
        <v>37</v>
      </c>
      <c r="T117" s="63"/>
    </row>
    <row r="118" spans="1:20" s="42" customFormat="1" ht="13.5">
      <c r="A118" s="42">
        <v>14</v>
      </c>
      <c r="B118" s="64" t="s">
        <v>134</v>
      </c>
      <c r="C118" s="65" t="s">
        <v>283</v>
      </c>
      <c r="D118" s="35">
        <v>3829</v>
      </c>
      <c r="E118" s="152">
        <f t="shared" si="16"/>
        <v>3611</v>
      </c>
      <c r="F118" s="37">
        <v>186</v>
      </c>
      <c r="G118" s="153">
        <f>F118/E118</f>
        <v>0.05150927720852949</v>
      </c>
      <c r="H118" s="153">
        <f>P118/E118*100</f>
        <v>1.9662143450567708</v>
      </c>
      <c r="I118" s="39">
        <v>1612</v>
      </c>
      <c r="J118" s="39">
        <v>1928</v>
      </c>
      <c r="K118" s="39">
        <v>0</v>
      </c>
      <c r="L118" s="39">
        <v>57</v>
      </c>
      <c r="M118" s="39">
        <v>6</v>
      </c>
      <c r="N118" s="39">
        <v>8</v>
      </c>
      <c r="O118" s="39">
        <v>0</v>
      </c>
      <c r="P118" s="154">
        <f t="shared" si="17"/>
        <v>71</v>
      </c>
      <c r="Q118" s="37">
        <v>204</v>
      </c>
      <c r="R118" s="37">
        <v>233</v>
      </c>
      <c r="S118" s="37">
        <v>136</v>
      </c>
      <c r="T118" s="66"/>
    </row>
    <row r="119" spans="1:20" s="7" customFormat="1" ht="13.5">
      <c r="A119" s="7">
        <v>28</v>
      </c>
      <c r="B119" s="64" t="s">
        <v>135</v>
      </c>
      <c r="C119" s="65" t="s">
        <v>247</v>
      </c>
      <c r="D119" s="35">
        <v>4186</v>
      </c>
      <c r="E119" s="36">
        <f aca="true" t="shared" si="18" ref="E119:E126">I119+J119+K119+P119</f>
        <v>3793</v>
      </c>
      <c r="F119" s="37">
        <v>277</v>
      </c>
      <c r="G119" s="38">
        <f t="shared" si="7"/>
        <v>0.07302926443448458</v>
      </c>
      <c r="H119" s="38">
        <f t="shared" si="8"/>
        <v>2.2936989190614288</v>
      </c>
      <c r="I119" s="39">
        <v>3040</v>
      </c>
      <c r="J119" s="39">
        <v>666</v>
      </c>
      <c r="K119" s="39">
        <v>0</v>
      </c>
      <c r="L119" s="39">
        <v>74</v>
      </c>
      <c r="M119" s="39">
        <v>10</v>
      </c>
      <c r="N119" s="39">
        <v>3</v>
      </c>
      <c r="O119" s="39">
        <v>0</v>
      </c>
      <c r="P119" s="40">
        <f aca="true" t="shared" si="19" ref="P119:P126">SUM(L119:O119)</f>
        <v>87</v>
      </c>
      <c r="Q119" s="37">
        <v>111</v>
      </c>
      <c r="R119" s="37">
        <v>193</v>
      </c>
      <c r="S119" s="37">
        <v>98</v>
      </c>
      <c r="T119" s="66"/>
    </row>
    <row r="120" spans="1:20" s="7" customFormat="1" ht="13.5">
      <c r="A120" s="7">
        <v>28</v>
      </c>
      <c r="B120" s="64" t="s">
        <v>136</v>
      </c>
      <c r="C120" s="65" t="s">
        <v>248</v>
      </c>
      <c r="D120" s="35">
        <v>4925</v>
      </c>
      <c r="E120" s="36">
        <f t="shared" si="18"/>
        <v>4643</v>
      </c>
      <c r="F120" s="37">
        <v>140</v>
      </c>
      <c r="G120" s="38">
        <f t="shared" si="7"/>
        <v>0.03015291837174241</v>
      </c>
      <c r="H120" s="38">
        <f t="shared" si="8"/>
        <v>1.1845789360327375</v>
      </c>
      <c r="I120" s="39">
        <v>2332</v>
      </c>
      <c r="J120" s="39">
        <v>2256</v>
      </c>
      <c r="K120" s="39">
        <v>0</v>
      </c>
      <c r="L120" s="39">
        <v>48</v>
      </c>
      <c r="M120" s="39">
        <v>5</v>
      </c>
      <c r="N120" s="39">
        <v>2</v>
      </c>
      <c r="O120" s="39">
        <v>0</v>
      </c>
      <c r="P120" s="40">
        <f t="shared" si="19"/>
        <v>55</v>
      </c>
      <c r="Q120" s="37">
        <v>311</v>
      </c>
      <c r="R120" s="37">
        <v>364</v>
      </c>
      <c r="S120" s="37">
        <v>266</v>
      </c>
      <c r="T120" s="66"/>
    </row>
    <row r="121" spans="1:20" s="7" customFormat="1" ht="13.5">
      <c r="A121" s="7">
        <v>34</v>
      </c>
      <c r="B121" s="43" t="s">
        <v>137</v>
      </c>
      <c r="C121" s="67" t="s">
        <v>249</v>
      </c>
      <c r="D121" s="45">
        <v>1970</v>
      </c>
      <c r="E121" s="46">
        <f t="shared" si="18"/>
        <v>1840</v>
      </c>
      <c r="F121" s="47">
        <v>88</v>
      </c>
      <c r="G121" s="48">
        <f t="shared" si="7"/>
        <v>0.04782608695652174</v>
      </c>
      <c r="H121" s="48">
        <f t="shared" si="8"/>
        <v>1.684782608695652</v>
      </c>
      <c r="I121" s="49">
        <v>325</v>
      </c>
      <c r="J121" s="49">
        <v>1484</v>
      </c>
      <c r="K121" s="49">
        <v>0</v>
      </c>
      <c r="L121" s="49">
        <v>30</v>
      </c>
      <c r="M121" s="49">
        <v>1</v>
      </c>
      <c r="N121" s="49">
        <v>0</v>
      </c>
      <c r="O121" s="49">
        <v>0</v>
      </c>
      <c r="P121" s="50">
        <f t="shared" si="19"/>
        <v>31</v>
      </c>
      <c r="Q121" s="47">
        <v>11</v>
      </c>
      <c r="R121" s="47">
        <v>6</v>
      </c>
      <c r="S121" s="47">
        <v>20</v>
      </c>
      <c r="T121" s="66"/>
    </row>
    <row r="122" spans="1:20" s="7" customFormat="1" ht="13.5">
      <c r="A122" s="7">
        <v>40</v>
      </c>
      <c r="B122" s="61" t="s">
        <v>138</v>
      </c>
      <c r="C122" s="62" t="s">
        <v>15</v>
      </c>
      <c r="D122" s="104">
        <v>981</v>
      </c>
      <c r="E122" s="105">
        <f>I122+J122+K122+P122</f>
        <v>857</v>
      </c>
      <c r="F122" s="106">
        <v>93</v>
      </c>
      <c r="G122" s="119">
        <f t="shared" si="7"/>
        <v>0.10851808634772463</v>
      </c>
      <c r="H122" s="119">
        <f>P122/E122*100</f>
        <v>4.200700116686114</v>
      </c>
      <c r="I122" s="107">
        <v>120</v>
      </c>
      <c r="J122" s="107">
        <v>701</v>
      </c>
      <c r="K122" s="107">
        <v>0</v>
      </c>
      <c r="L122" s="107">
        <v>33</v>
      </c>
      <c r="M122" s="107">
        <v>3</v>
      </c>
      <c r="N122" s="107">
        <v>0</v>
      </c>
      <c r="O122" s="107">
        <v>0</v>
      </c>
      <c r="P122" s="108">
        <f t="shared" si="19"/>
        <v>36</v>
      </c>
      <c r="Q122" s="106">
        <v>83</v>
      </c>
      <c r="R122" s="106">
        <v>94</v>
      </c>
      <c r="S122" s="106">
        <v>87</v>
      </c>
      <c r="T122" s="66"/>
    </row>
    <row r="123" spans="1:20" s="7" customFormat="1" ht="13.5">
      <c r="A123" s="7">
        <v>42</v>
      </c>
      <c r="B123" s="43" t="s">
        <v>139</v>
      </c>
      <c r="C123" s="67" t="s">
        <v>16</v>
      </c>
      <c r="D123" s="45">
        <v>2313</v>
      </c>
      <c r="E123" s="46">
        <f t="shared" si="18"/>
        <v>2127</v>
      </c>
      <c r="F123" s="47">
        <v>225</v>
      </c>
      <c r="G123" s="48">
        <f t="shared" si="7"/>
        <v>0.10578279266572638</v>
      </c>
      <c r="H123" s="48">
        <f t="shared" si="8"/>
        <v>3.6201222378937468</v>
      </c>
      <c r="I123" s="49">
        <v>1870</v>
      </c>
      <c r="J123" s="49">
        <v>180</v>
      </c>
      <c r="K123" s="49">
        <v>0</v>
      </c>
      <c r="L123" s="49">
        <v>65</v>
      </c>
      <c r="M123" s="49">
        <v>11</v>
      </c>
      <c r="N123" s="49">
        <v>1</v>
      </c>
      <c r="O123" s="49">
        <v>0</v>
      </c>
      <c r="P123" s="50">
        <f t="shared" si="19"/>
        <v>77</v>
      </c>
      <c r="Q123" s="47">
        <v>222</v>
      </c>
      <c r="R123" s="47">
        <v>178</v>
      </c>
      <c r="S123" s="47">
        <v>86</v>
      </c>
      <c r="T123" s="68"/>
    </row>
    <row r="124" spans="1:20" s="7" customFormat="1" ht="13.5">
      <c r="A124" s="7">
        <v>13</v>
      </c>
      <c r="B124" s="141" t="s">
        <v>140</v>
      </c>
      <c r="C124" s="142" t="s">
        <v>17</v>
      </c>
      <c r="D124" s="26">
        <v>303</v>
      </c>
      <c r="E124" s="27">
        <f t="shared" si="18"/>
        <v>248</v>
      </c>
      <c r="F124" s="28">
        <v>11</v>
      </c>
      <c r="G124" s="29">
        <f t="shared" si="7"/>
        <v>0.04435483870967742</v>
      </c>
      <c r="H124" s="29">
        <f t="shared" si="8"/>
        <v>2.0161290322580645</v>
      </c>
      <c r="I124" s="30">
        <v>67</v>
      </c>
      <c r="J124" s="30">
        <v>176</v>
      </c>
      <c r="K124" s="30">
        <v>0</v>
      </c>
      <c r="L124" s="30">
        <v>5</v>
      </c>
      <c r="M124" s="30">
        <v>0</v>
      </c>
      <c r="N124" s="30">
        <v>0</v>
      </c>
      <c r="O124" s="30">
        <v>0</v>
      </c>
      <c r="P124" s="31">
        <f t="shared" si="19"/>
        <v>5</v>
      </c>
      <c r="Q124" s="28">
        <v>19</v>
      </c>
      <c r="R124" s="28">
        <v>39</v>
      </c>
      <c r="S124" s="28">
        <v>16</v>
      </c>
      <c r="T124" s="63"/>
    </row>
    <row r="125" spans="1:20" s="7" customFormat="1" ht="13.5">
      <c r="A125" s="7">
        <v>13</v>
      </c>
      <c r="B125" s="64" t="s">
        <v>141</v>
      </c>
      <c r="C125" s="65" t="s">
        <v>251</v>
      </c>
      <c r="D125" s="35">
        <v>806</v>
      </c>
      <c r="E125" s="36">
        <f t="shared" si="18"/>
        <v>603</v>
      </c>
      <c r="F125" s="37">
        <v>16</v>
      </c>
      <c r="G125" s="38">
        <f t="shared" si="7"/>
        <v>0.026533996683250415</v>
      </c>
      <c r="H125" s="38">
        <f t="shared" si="8"/>
        <v>1.3266998341625207</v>
      </c>
      <c r="I125" s="39">
        <v>253</v>
      </c>
      <c r="J125" s="39">
        <v>342</v>
      </c>
      <c r="K125" s="39">
        <v>0</v>
      </c>
      <c r="L125" s="39">
        <v>7</v>
      </c>
      <c r="M125" s="39">
        <v>1</v>
      </c>
      <c r="N125" s="39">
        <v>0</v>
      </c>
      <c r="O125" s="39">
        <v>0</v>
      </c>
      <c r="P125" s="40">
        <f t="shared" si="19"/>
        <v>8</v>
      </c>
      <c r="Q125" s="37">
        <v>10</v>
      </c>
      <c r="R125" s="37">
        <v>31</v>
      </c>
      <c r="S125" s="37">
        <v>9</v>
      </c>
      <c r="T125" s="66"/>
    </row>
    <row r="126" spans="1:20" s="7" customFormat="1" ht="13.5">
      <c r="A126" s="7">
        <v>13</v>
      </c>
      <c r="B126" s="64" t="s">
        <v>142</v>
      </c>
      <c r="C126" s="65" t="s">
        <v>252</v>
      </c>
      <c r="D126" s="35">
        <v>1582</v>
      </c>
      <c r="E126" s="36">
        <f t="shared" si="18"/>
        <v>897</v>
      </c>
      <c r="F126" s="37">
        <v>28</v>
      </c>
      <c r="G126" s="38">
        <f t="shared" si="7"/>
        <v>0.03121516164994426</v>
      </c>
      <c r="H126" s="38">
        <f t="shared" si="8"/>
        <v>1.4492753623188406</v>
      </c>
      <c r="I126" s="39">
        <v>358</v>
      </c>
      <c r="J126" s="39">
        <v>526</v>
      </c>
      <c r="K126" s="39">
        <v>0</v>
      </c>
      <c r="L126" s="39">
        <v>10</v>
      </c>
      <c r="M126" s="39">
        <v>0</v>
      </c>
      <c r="N126" s="39">
        <v>3</v>
      </c>
      <c r="O126" s="39">
        <v>0</v>
      </c>
      <c r="P126" s="40">
        <f t="shared" si="19"/>
        <v>13</v>
      </c>
      <c r="Q126" s="37">
        <v>38</v>
      </c>
      <c r="R126" s="37">
        <v>109</v>
      </c>
      <c r="S126" s="37">
        <v>54</v>
      </c>
      <c r="T126" s="66"/>
    </row>
    <row r="127" spans="1:20" s="7" customFormat="1" ht="13.5">
      <c r="A127" s="7">
        <v>13</v>
      </c>
      <c r="B127" s="64" t="s">
        <v>143</v>
      </c>
      <c r="C127" s="65" t="s">
        <v>253</v>
      </c>
      <c r="D127" s="35">
        <v>1810</v>
      </c>
      <c r="E127" s="36">
        <f>I127+J127+K127+P127</f>
        <v>1278</v>
      </c>
      <c r="F127" s="37">
        <v>91</v>
      </c>
      <c r="G127" s="38">
        <f t="shared" si="7"/>
        <v>0.07120500782472614</v>
      </c>
      <c r="H127" s="38">
        <f t="shared" si="8"/>
        <v>2.503912363067293</v>
      </c>
      <c r="I127" s="39">
        <v>438</v>
      </c>
      <c r="J127" s="39">
        <v>808</v>
      </c>
      <c r="K127" s="39">
        <v>0</v>
      </c>
      <c r="L127" s="39">
        <v>27</v>
      </c>
      <c r="M127" s="39">
        <v>4</v>
      </c>
      <c r="N127" s="39">
        <v>1</v>
      </c>
      <c r="O127" s="39">
        <v>0</v>
      </c>
      <c r="P127" s="40">
        <f>SUM(L127:O127)</f>
        <v>32</v>
      </c>
      <c r="Q127" s="37">
        <v>40</v>
      </c>
      <c r="R127" s="37">
        <v>66</v>
      </c>
      <c r="S127" s="37">
        <v>79</v>
      </c>
      <c r="T127" s="66"/>
    </row>
    <row r="128" spans="1:20" s="7" customFormat="1" ht="13.5">
      <c r="A128" s="7">
        <v>13</v>
      </c>
      <c r="B128" s="139" t="s">
        <v>144</v>
      </c>
      <c r="C128" s="140" t="s">
        <v>254</v>
      </c>
      <c r="D128" s="111">
        <v>1278</v>
      </c>
      <c r="E128" s="112">
        <f aca="true" t="shared" si="20" ref="E128:E137">I128+J128+K128+P128</f>
        <v>1150</v>
      </c>
      <c r="F128" s="113">
        <v>48</v>
      </c>
      <c r="G128" s="114">
        <f t="shared" si="7"/>
        <v>0.04173913043478261</v>
      </c>
      <c r="H128" s="114">
        <f t="shared" si="8"/>
        <v>1.4782608695652173</v>
      </c>
      <c r="I128" s="115">
        <v>448</v>
      </c>
      <c r="J128" s="115">
        <v>685</v>
      </c>
      <c r="K128" s="115">
        <v>0</v>
      </c>
      <c r="L128" s="115">
        <v>15</v>
      </c>
      <c r="M128" s="115">
        <v>2</v>
      </c>
      <c r="N128" s="115">
        <v>0</v>
      </c>
      <c r="O128" s="115">
        <v>0</v>
      </c>
      <c r="P128" s="116">
        <f aca="true" t="shared" si="21" ref="P128:P137">SUM(L128:O128)</f>
        <v>17</v>
      </c>
      <c r="Q128" s="113">
        <v>1</v>
      </c>
      <c r="R128" s="113">
        <v>86</v>
      </c>
      <c r="S128" s="113">
        <v>156</v>
      </c>
      <c r="T128" s="66"/>
    </row>
    <row r="129" spans="1:20" s="7" customFormat="1" ht="13.5">
      <c r="A129" s="7">
        <v>13</v>
      </c>
      <c r="B129" s="61" t="s">
        <v>145</v>
      </c>
      <c r="C129" s="62" t="s">
        <v>255</v>
      </c>
      <c r="D129" s="26">
        <v>1135</v>
      </c>
      <c r="E129" s="27">
        <f t="shared" si="20"/>
        <v>920</v>
      </c>
      <c r="F129" s="28">
        <v>92</v>
      </c>
      <c r="G129" s="29">
        <f t="shared" si="7"/>
        <v>0.1</v>
      </c>
      <c r="H129" s="29">
        <f t="shared" si="8"/>
        <v>3.260869565217391</v>
      </c>
      <c r="I129" s="30">
        <v>345</v>
      </c>
      <c r="J129" s="30">
        <v>545</v>
      </c>
      <c r="K129" s="30">
        <v>0</v>
      </c>
      <c r="L129" s="30">
        <v>22</v>
      </c>
      <c r="M129" s="30">
        <v>6</v>
      </c>
      <c r="N129" s="30">
        <v>2</v>
      </c>
      <c r="O129" s="30">
        <v>0</v>
      </c>
      <c r="P129" s="31">
        <f t="shared" si="21"/>
        <v>30</v>
      </c>
      <c r="Q129" s="28">
        <v>54</v>
      </c>
      <c r="R129" s="28">
        <v>114</v>
      </c>
      <c r="S129" s="28">
        <v>80</v>
      </c>
      <c r="T129" s="66"/>
    </row>
    <row r="130" spans="1:20" s="7" customFormat="1" ht="13.5">
      <c r="A130" s="7">
        <v>13</v>
      </c>
      <c r="B130" s="64" t="s">
        <v>146</v>
      </c>
      <c r="C130" s="65" t="s">
        <v>256</v>
      </c>
      <c r="D130" s="35">
        <v>1763</v>
      </c>
      <c r="E130" s="36">
        <f t="shared" si="20"/>
        <v>1522</v>
      </c>
      <c r="F130" s="37">
        <v>120</v>
      </c>
      <c r="G130" s="38">
        <f t="shared" si="7"/>
        <v>0.07884362680683311</v>
      </c>
      <c r="H130" s="38">
        <f t="shared" si="8"/>
        <v>2.3653088042049935</v>
      </c>
      <c r="I130" s="39">
        <v>478</v>
      </c>
      <c r="J130" s="39">
        <v>1008</v>
      </c>
      <c r="K130" s="39">
        <v>0</v>
      </c>
      <c r="L130" s="39">
        <v>31</v>
      </c>
      <c r="M130" s="39">
        <v>3</v>
      </c>
      <c r="N130" s="39">
        <v>2</v>
      </c>
      <c r="O130" s="39">
        <v>0</v>
      </c>
      <c r="P130" s="40">
        <f t="shared" si="21"/>
        <v>36</v>
      </c>
      <c r="Q130" s="37">
        <v>30</v>
      </c>
      <c r="R130" s="37">
        <v>82</v>
      </c>
      <c r="S130" s="37">
        <v>53</v>
      </c>
      <c r="T130" s="66"/>
    </row>
    <row r="131" spans="1:20" s="7" customFormat="1" ht="13.5">
      <c r="A131" s="7">
        <v>13</v>
      </c>
      <c r="B131" s="64" t="s">
        <v>147</v>
      </c>
      <c r="C131" s="65" t="s">
        <v>257</v>
      </c>
      <c r="D131" s="35">
        <v>3692</v>
      </c>
      <c r="E131" s="36">
        <f t="shared" si="20"/>
        <v>2271</v>
      </c>
      <c r="F131" s="37">
        <v>92</v>
      </c>
      <c r="G131" s="38">
        <f t="shared" si="7"/>
        <v>0.04051078819903126</v>
      </c>
      <c r="H131" s="38">
        <f t="shared" si="8"/>
        <v>1.8494055482166447</v>
      </c>
      <c r="I131" s="39">
        <v>1028</v>
      </c>
      <c r="J131" s="39">
        <v>1201</v>
      </c>
      <c r="K131" s="39">
        <v>0</v>
      </c>
      <c r="L131" s="39">
        <v>36</v>
      </c>
      <c r="M131" s="39">
        <v>4</v>
      </c>
      <c r="N131" s="39">
        <v>2</v>
      </c>
      <c r="O131" s="39">
        <v>0</v>
      </c>
      <c r="P131" s="40">
        <f t="shared" si="21"/>
        <v>42</v>
      </c>
      <c r="Q131" s="37">
        <v>328</v>
      </c>
      <c r="R131" s="37">
        <v>272</v>
      </c>
      <c r="S131" s="37">
        <v>87</v>
      </c>
      <c r="T131" s="66"/>
    </row>
    <row r="132" spans="1:20" s="7" customFormat="1" ht="13.5">
      <c r="A132" s="7">
        <v>13</v>
      </c>
      <c r="B132" s="64" t="s">
        <v>148</v>
      </c>
      <c r="C132" s="65" t="s">
        <v>258</v>
      </c>
      <c r="D132" s="35">
        <v>2556</v>
      </c>
      <c r="E132" s="36">
        <f t="shared" si="20"/>
        <v>2162</v>
      </c>
      <c r="F132" s="37">
        <v>183</v>
      </c>
      <c r="G132" s="38">
        <f aca="true" t="shared" si="22" ref="G132:G148">F132/E132</f>
        <v>0.08464384828862165</v>
      </c>
      <c r="H132" s="38">
        <f aca="true" t="shared" si="23" ref="H132:H148">P132/E132*100</f>
        <v>3.283996299722479</v>
      </c>
      <c r="I132" s="39">
        <v>709</v>
      </c>
      <c r="J132" s="39">
        <v>1382</v>
      </c>
      <c r="K132" s="39">
        <v>0</v>
      </c>
      <c r="L132" s="39">
        <v>63</v>
      </c>
      <c r="M132" s="39">
        <v>5</v>
      </c>
      <c r="N132" s="39">
        <v>3</v>
      </c>
      <c r="O132" s="39">
        <v>0</v>
      </c>
      <c r="P132" s="40">
        <f t="shared" si="21"/>
        <v>71</v>
      </c>
      <c r="Q132" s="37">
        <v>212</v>
      </c>
      <c r="R132" s="37">
        <v>216</v>
      </c>
      <c r="S132" s="37">
        <v>152</v>
      </c>
      <c r="T132" s="66"/>
    </row>
    <row r="133" spans="1:20" s="7" customFormat="1" ht="13.5">
      <c r="A133" s="7">
        <v>13</v>
      </c>
      <c r="B133" s="43" t="s">
        <v>149</v>
      </c>
      <c r="C133" s="67" t="s">
        <v>259</v>
      </c>
      <c r="D133" s="45">
        <v>1722</v>
      </c>
      <c r="E133" s="46">
        <f t="shared" si="20"/>
        <v>1251</v>
      </c>
      <c r="F133" s="47">
        <v>121</v>
      </c>
      <c r="G133" s="48">
        <f t="shared" si="22"/>
        <v>0.09672262190247802</v>
      </c>
      <c r="H133" s="48">
        <f t="shared" si="23"/>
        <v>3.357314148681055</v>
      </c>
      <c r="I133" s="49">
        <v>523</v>
      </c>
      <c r="J133" s="49">
        <v>686</v>
      </c>
      <c r="K133" s="49">
        <v>0</v>
      </c>
      <c r="L133" s="49">
        <v>36</v>
      </c>
      <c r="M133" s="49">
        <v>3</v>
      </c>
      <c r="N133" s="49">
        <v>3</v>
      </c>
      <c r="O133" s="49">
        <v>0</v>
      </c>
      <c r="P133" s="50">
        <f t="shared" si="21"/>
        <v>42</v>
      </c>
      <c r="Q133" s="47">
        <v>179</v>
      </c>
      <c r="R133" s="47">
        <v>120</v>
      </c>
      <c r="S133" s="47">
        <v>184</v>
      </c>
      <c r="T133" s="66"/>
    </row>
    <row r="134" spans="1:20" s="7" customFormat="1" ht="13.5">
      <c r="A134" s="7">
        <v>13</v>
      </c>
      <c r="B134" s="141" t="s">
        <v>150</v>
      </c>
      <c r="C134" s="142" t="s">
        <v>260</v>
      </c>
      <c r="D134" s="104">
        <v>5445</v>
      </c>
      <c r="E134" s="105">
        <f t="shared" si="20"/>
        <v>4574</v>
      </c>
      <c r="F134" s="106">
        <v>449</v>
      </c>
      <c r="G134" s="119">
        <f t="shared" si="22"/>
        <v>0.09816353301268037</v>
      </c>
      <c r="H134" s="119">
        <f t="shared" si="23"/>
        <v>3.4105815478793176</v>
      </c>
      <c r="I134" s="107">
        <v>1391</v>
      </c>
      <c r="J134" s="107">
        <v>3027</v>
      </c>
      <c r="K134" s="107">
        <v>0</v>
      </c>
      <c r="L134" s="107">
        <v>133</v>
      </c>
      <c r="M134" s="107">
        <v>18</v>
      </c>
      <c r="N134" s="107">
        <v>5</v>
      </c>
      <c r="O134" s="107">
        <v>0</v>
      </c>
      <c r="P134" s="108">
        <f t="shared" si="21"/>
        <v>156</v>
      </c>
      <c r="Q134" s="106">
        <v>372</v>
      </c>
      <c r="R134" s="106">
        <v>649</v>
      </c>
      <c r="S134" s="106">
        <v>637</v>
      </c>
      <c r="T134" s="66"/>
    </row>
    <row r="135" spans="1:20" s="7" customFormat="1" ht="13.5">
      <c r="A135" s="7">
        <v>13</v>
      </c>
      <c r="B135" s="64" t="s">
        <v>151</v>
      </c>
      <c r="C135" s="65" t="s">
        <v>18</v>
      </c>
      <c r="D135" s="35">
        <v>6076</v>
      </c>
      <c r="E135" s="36">
        <f t="shared" si="20"/>
        <v>4890</v>
      </c>
      <c r="F135" s="37">
        <v>326</v>
      </c>
      <c r="G135" s="38">
        <f t="shared" si="22"/>
        <v>0.06666666666666667</v>
      </c>
      <c r="H135" s="38">
        <f t="shared" si="23"/>
        <v>2.4130879345603273</v>
      </c>
      <c r="I135" s="39">
        <v>1487</v>
      </c>
      <c r="J135" s="39">
        <v>3285</v>
      </c>
      <c r="K135" s="39">
        <v>0</v>
      </c>
      <c r="L135" s="39">
        <v>105</v>
      </c>
      <c r="M135" s="39">
        <v>12</v>
      </c>
      <c r="N135" s="39">
        <v>1</v>
      </c>
      <c r="O135" s="39">
        <v>0</v>
      </c>
      <c r="P135" s="40">
        <f t="shared" si="21"/>
        <v>118</v>
      </c>
      <c r="Q135" s="37">
        <v>444</v>
      </c>
      <c r="R135" s="37">
        <v>203</v>
      </c>
      <c r="S135" s="37">
        <v>13</v>
      </c>
      <c r="T135" s="66"/>
    </row>
    <row r="136" spans="1:20" s="7" customFormat="1" ht="13.5">
      <c r="A136" s="7">
        <v>13</v>
      </c>
      <c r="B136" s="64" t="s">
        <v>152</v>
      </c>
      <c r="C136" s="65" t="s">
        <v>261</v>
      </c>
      <c r="D136" s="35">
        <v>1392</v>
      </c>
      <c r="E136" s="36">
        <f t="shared" si="20"/>
        <v>837</v>
      </c>
      <c r="F136" s="37">
        <v>70</v>
      </c>
      <c r="G136" s="38">
        <f t="shared" si="22"/>
        <v>0.08363201911589008</v>
      </c>
      <c r="H136" s="38">
        <f t="shared" si="23"/>
        <v>3.106332138590203</v>
      </c>
      <c r="I136" s="39">
        <v>297</v>
      </c>
      <c r="J136" s="39">
        <v>514</v>
      </c>
      <c r="K136" s="39">
        <v>0</v>
      </c>
      <c r="L136" s="39">
        <v>24</v>
      </c>
      <c r="M136" s="39">
        <v>1</v>
      </c>
      <c r="N136" s="39">
        <v>1</v>
      </c>
      <c r="O136" s="39">
        <v>0</v>
      </c>
      <c r="P136" s="40">
        <f t="shared" si="21"/>
        <v>26</v>
      </c>
      <c r="Q136" s="37">
        <v>89</v>
      </c>
      <c r="R136" s="37">
        <v>140</v>
      </c>
      <c r="S136" s="37">
        <v>152</v>
      </c>
      <c r="T136" s="66"/>
    </row>
    <row r="137" spans="1:20" s="7" customFormat="1" ht="13.5">
      <c r="A137" s="7">
        <v>13</v>
      </c>
      <c r="B137" s="64" t="s">
        <v>153</v>
      </c>
      <c r="C137" s="65" t="s">
        <v>262</v>
      </c>
      <c r="D137" s="35">
        <v>1944</v>
      </c>
      <c r="E137" s="36">
        <f t="shared" si="20"/>
        <v>1554</v>
      </c>
      <c r="F137" s="37">
        <v>99</v>
      </c>
      <c r="G137" s="38">
        <f t="shared" si="22"/>
        <v>0.0637065637065637</v>
      </c>
      <c r="H137" s="38">
        <f t="shared" si="23"/>
        <v>2.0592020592020592</v>
      </c>
      <c r="I137" s="39">
        <v>217</v>
      </c>
      <c r="J137" s="39">
        <v>1305</v>
      </c>
      <c r="K137" s="39">
        <v>0</v>
      </c>
      <c r="L137" s="39">
        <v>27</v>
      </c>
      <c r="M137" s="39">
        <v>4</v>
      </c>
      <c r="N137" s="39">
        <v>1</v>
      </c>
      <c r="O137" s="39">
        <v>0</v>
      </c>
      <c r="P137" s="40">
        <f t="shared" si="21"/>
        <v>32</v>
      </c>
      <c r="Q137" s="37">
        <v>187</v>
      </c>
      <c r="R137" s="37">
        <v>331</v>
      </c>
      <c r="S137" s="37">
        <v>144</v>
      </c>
      <c r="T137" s="66"/>
    </row>
    <row r="138" spans="1:20" s="7" customFormat="1" ht="13.5">
      <c r="A138" s="7">
        <v>13</v>
      </c>
      <c r="B138" s="139" t="s">
        <v>154</v>
      </c>
      <c r="C138" s="140" t="s">
        <v>263</v>
      </c>
      <c r="D138" s="111">
        <v>3509</v>
      </c>
      <c r="E138" s="112">
        <f aca="true" t="shared" si="24" ref="E138:E146">I138+J138+K138+P138</f>
        <v>3230</v>
      </c>
      <c r="F138" s="113">
        <v>323</v>
      </c>
      <c r="G138" s="114">
        <f t="shared" si="22"/>
        <v>0.1</v>
      </c>
      <c r="H138" s="114">
        <f t="shared" si="23"/>
        <v>3.7461300309597525</v>
      </c>
      <c r="I138" s="115">
        <v>1293</v>
      </c>
      <c r="J138" s="115">
        <v>1816</v>
      </c>
      <c r="K138" s="115">
        <v>0</v>
      </c>
      <c r="L138" s="115">
        <v>112</v>
      </c>
      <c r="M138" s="115">
        <v>8</v>
      </c>
      <c r="N138" s="115">
        <v>1</v>
      </c>
      <c r="O138" s="115">
        <v>0</v>
      </c>
      <c r="P138" s="116">
        <f aca="true" t="shared" si="25" ref="P138:P146">SUM(L138:O138)</f>
        <v>121</v>
      </c>
      <c r="Q138" s="113">
        <v>149</v>
      </c>
      <c r="R138" s="113">
        <v>100</v>
      </c>
      <c r="S138" s="113">
        <v>217</v>
      </c>
      <c r="T138" s="66"/>
    </row>
    <row r="139" spans="1:20" s="7" customFormat="1" ht="13.5">
      <c r="A139" s="7">
        <v>13</v>
      </c>
      <c r="B139" s="61" t="s">
        <v>155</v>
      </c>
      <c r="C139" s="62" t="s">
        <v>264</v>
      </c>
      <c r="D139" s="26">
        <v>1391</v>
      </c>
      <c r="E139" s="27">
        <f t="shared" si="24"/>
        <v>1108</v>
      </c>
      <c r="F139" s="28">
        <v>60</v>
      </c>
      <c r="G139" s="29">
        <f t="shared" si="22"/>
        <v>0.05415162454873646</v>
      </c>
      <c r="H139" s="29">
        <f t="shared" si="23"/>
        <v>2.3465703971119134</v>
      </c>
      <c r="I139" s="30">
        <v>491</v>
      </c>
      <c r="J139" s="30">
        <v>591</v>
      </c>
      <c r="K139" s="30">
        <v>0</v>
      </c>
      <c r="L139" s="30">
        <v>25</v>
      </c>
      <c r="M139" s="30">
        <v>1</v>
      </c>
      <c r="N139" s="30">
        <v>0</v>
      </c>
      <c r="O139" s="30">
        <v>0</v>
      </c>
      <c r="P139" s="31">
        <f t="shared" si="25"/>
        <v>26</v>
      </c>
      <c r="Q139" s="28">
        <v>43</v>
      </c>
      <c r="R139" s="28">
        <v>47</v>
      </c>
      <c r="S139" s="28">
        <v>48</v>
      </c>
      <c r="T139" s="66"/>
    </row>
    <row r="140" spans="1:20" s="7" customFormat="1" ht="12" customHeight="1">
      <c r="A140" s="7">
        <v>13</v>
      </c>
      <c r="B140" s="64" t="s">
        <v>156</v>
      </c>
      <c r="C140" s="65" t="s">
        <v>265</v>
      </c>
      <c r="D140" s="35">
        <v>2286</v>
      </c>
      <c r="E140" s="36">
        <f t="shared" si="24"/>
        <v>2000</v>
      </c>
      <c r="F140" s="37">
        <v>90</v>
      </c>
      <c r="G140" s="38">
        <f t="shared" si="22"/>
        <v>0.045</v>
      </c>
      <c r="H140" s="38">
        <f t="shared" si="23"/>
        <v>1.6</v>
      </c>
      <c r="I140" s="39">
        <v>746</v>
      </c>
      <c r="J140" s="39">
        <v>1222</v>
      </c>
      <c r="K140" s="39">
        <v>0</v>
      </c>
      <c r="L140" s="39">
        <v>29</v>
      </c>
      <c r="M140" s="39">
        <v>1</v>
      </c>
      <c r="N140" s="39">
        <v>2</v>
      </c>
      <c r="O140" s="39">
        <v>0</v>
      </c>
      <c r="P140" s="40">
        <f t="shared" si="25"/>
        <v>32</v>
      </c>
      <c r="Q140" s="37">
        <v>20</v>
      </c>
      <c r="R140" s="37">
        <v>196</v>
      </c>
      <c r="S140" s="37">
        <v>127</v>
      </c>
      <c r="T140" s="66"/>
    </row>
    <row r="141" spans="1:20" s="7" customFormat="1" ht="13.5">
      <c r="A141" s="7">
        <v>13</v>
      </c>
      <c r="B141" s="64" t="s">
        <v>157</v>
      </c>
      <c r="C141" s="65" t="s">
        <v>266</v>
      </c>
      <c r="D141" s="35">
        <v>1481</v>
      </c>
      <c r="E141" s="36">
        <f t="shared" si="24"/>
        <v>1327</v>
      </c>
      <c r="F141" s="37">
        <v>92</v>
      </c>
      <c r="G141" s="38">
        <f t="shared" si="22"/>
        <v>0.0693293142426526</v>
      </c>
      <c r="H141" s="38">
        <f t="shared" si="23"/>
        <v>2.260738507912585</v>
      </c>
      <c r="I141" s="39">
        <v>526</v>
      </c>
      <c r="J141" s="39">
        <v>771</v>
      </c>
      <c r="K141" s="39">
        <v>0</v>
      </c>
      <c r="L141" s="39">
        <v>25</v>
      </c>
      <c r="M141" s="39">
        <v>3</v>
      </c>
      <c r="N141" s="39">
        <v>2</v>
      </c>
      <c r="O141" s="39">
        <v>0</v>
      </c>
      <c r="P141" s="40">
        <f t="shared" si="25"/>
        <v>30</v>
      </c>
      <c r="Q141" s="37">
        <v>124</v>
      </c>
      <c r="R141" s="37">
        <v>239</v>
      </c>
      <c r="S141" s="37">
        <v>64</v>
      </c>
      <c r="T141" s="66"/>
    </row>
    <row r="142" spans="1:20" s="7" customFormat="1" ht="13.5">
      <c r="A142" s="7">
        <v>13</v>
      </c>
      <c r="B142" s="64" t="s">
        <v>158</v>
      </c>
      <c r="C142" s="65" t="s">
        <v>267</v>
      </c>
      <c r="D142" s="35">
        <v>4194</v>
      </c>
      <c r="E142" s="36">
        <f t="shared" si="24"/>
        <v>3620</v>
      </c>
      <c r="F142" s="37">
        <v>219</v>
      </c>
      <c r="G142" s="38">
        <f t="shared" si="22"/>
        <v>0.06049723756906077</v>
      </c>
      <c r="H142" s="38">
        <f t="shared" si="23"/>
        <v>1.9337016574585635</v>
      </c>
      <c r="I142" s="39">
        <v>1611</v>
      </c>
      <c r="J142" s="39">
        <v>1939</v>
      </c>
      <c r="K142" s="39">
        <v>0</v>
      </c>
      <c r="L142" s="39">
        <v>57</v>
      </c>
      <c r="M142" s="39">
        <v>8</v>
      </c>
      <c r="N142" s="39">
        <v>5</v>
      </c>
      <c r="O142" s="39">
        <v>0</v>
      </c>
      <c r="P142" s="40">
        <f t="shared" si="25"/>
        <v>70</v>
      </c>
      <c r="Q142" s="37">
        <v>19</v>
      </c>
      <c r="R142" s="37">
        <v>128</v>
      </c>
      <c r="S142" s="37">
        <v>121</v>
      </c>
      <c r="T142" s="66"/>
    </row>
    <row r="143" spans="1:20" s="7" customFormat="1" ht="13.5">
      <c r="A143" s="7">
        <v>13</v>
      </c>
      <c r="B143" s="43" t="s">
        <v>159</v>
      </c>
      <c r="C143" s="67" t="s">
        <v>268</v>
      </c>
      <c r="D143" s="45">
        <v>5943</v>
      </c>
      <c r="E143" s="46">
        <f>I143+J143+K143+P143</f>
        <v>5069</v>
      </c>
      <c r="F143" s="47">
        <v>438</v>
      </c>
      <c r="G143" s="48">
        <f>F143/E143</f>
        <v>0.08640757545867035</v>
      </c>
      <c r="H143" s="48">
        <f>P143/E143*100</f>
        <v>2.899980272243046</v>
      </c>
      <c r="I143" s="49">
        <v>2292</v>
      </c>
      <c r="J143" s="49">
        <v>2630</v>
      </c>
      <c r="K143" s="49">
        <v>0</v>
      </c>
      <c r="L143" s="49">
        <v>130</v>
      </c>
      <c r="M143" s="49">
        <v>11</v>
      </c>
      <c r="N143" s="49">
        <v>6</v>
      </c>
      <c r="O143" s="49">
        <v>0</v>
      </c>
      <c r="P143" s="50">
        <f>SUM(L143:O143)</f>
        <v>147</v>
      </c>
      <c r="Q143" s="47">
        <v>183</v>
      </c>
      <c r="R143" s="47">
        <v>214</v>
      </c>
      <c r="S143" s="47">
        <v>313</v>
      </c>
      <c r="T143" s="66"/>
    </row>
    <row r="144" spans="1:20" s="7" customFormat="1" ht="13.5">
      <c r="A144" s="7">
        <v>13</v>
      </c>
      <c r="B144" s="141" t="s">
        <v>160</v>
      </c>
      <c r="C144" s="142" t="s">
        <v>269</v>
      </c>
      <c r="D144" s="104">
        <v>5538</v>
      </c>
      <c r="E144" s="105">
        <f t="shared" si="24"/>
        <v>4757</v>
      </c>
      <c r="F144" s="106">
        <v>309</v>
      </c>
      <c r="G144" s="119">
        <f t="shared" si="22"/>
        <v>0.06495690561278117</v>
      </c>
      <c r="H144" s="119">
        <f t="shared" si="23"/>
        <v>2.2072734916964474</v>
      </c>
      <c r="I144" s="107">
        <v>2035</v>
      </c>
      <c r="J144" s="107">
        <v>2617</v>
      </c>
      <c r="K144" s="107">
        <v>0</v>
      </c>
      <c r="L144" s="107">
        <v>89</v>
      </c>
      <c r="M144" s="107">
        <v>11</v>
      </c>
      <c r="N144" s="107">
        <v>5</v>
      </c>
      <c r="O144" s="107">
        <v>0</v>
      </c>
      <c r="P144" s="108">
        <f t="shared" si="25"/>
        <v>105</v>
      </c>
      <c r="Q144" s="106">
        <v>229</v>
      </c>
      <c r="R144" s="106">
        <v>310</v>
      </c>
      <c r="S144" s="106">
        <v>421</v>
      </c>
      <c r="T144" s="66"/>
    </row>
    <row r="145" spans="1:20" s="7" customFormat="1" ht="13.5">
      <c r="A145" s="7">
        <v>13</v>
      </c>
      <c r="B145" s="64" t="s">
        <v>161</v>
      </c>
      <c r="C145" s="65" t="s">
        <v>270</v>
      </c>
      <c r="D145" s="35">
        <v>3758</v>
      </c>
      <c r="E145" s="36">
        <f t="shared" si="24"/>
        <v>2895</v>
      </c>
      <c r="F145" s="37">
        <v>192</v>
      </c>
      <c r="G145" s="38">
        <f t="shared" si="22"/>
        <v>0.06632124352331606</v>
      </c>
      <c r="H145" s="38">
        <f t="shared" si="23"/>
        <v>2.383419689119171</v>
      </c>
      <c r="I145" s="39">
        <v>751</v>
      </c>
      <c r="J145" s="39">
        <v>2075</v>
      </c>
      <c r="K145" s="39">
        <v>0</v>
      </c>
      <c r="L145" s="39">
        <v>59</v>
      </c>
      <c r="M145" s="39">
        <v>8</v>
      </c>
      <c r="N145" s="39">
        <v>2</v>
      </c>
      <c r="O145" s="39">
        <v>0</v>
      </c>
      <c r="P145" s="40">
        <f t="shared" si="25"/>
        <v>69</v>
      </c>
      <c r="Q145" s="37">
        <v>129</v>
      </c>
      <c r="R145" s="37">
        <v>197</v>
      </c>
      <c r="S145" s="37">
        <v>125</v>
      </c>
      <c r="T145" s="66"/>
    </row>
    <row r="146" spans="1:20" s="7" customFormat="1" ht="13.5">
      <c r="A146" s="7">
        <v>13</v>
      </c>
      <c r="B146" s="64" t="s">
        <v>284</v>
      </c>
      <c r="C146" s="67" t="s">
        <v>19</v>
      </c>
      <c r="D146" s="45">
        <v>6721</v>
      </c>
      <c r="E146" s="46">
        <f t="shared" si="24"/>
        <v>5251</v>
      </c>
      <c r="F146" s="47">
        <v>400</v>
      </c>
      <c r="G146" s="48">
        <f t="shared" si="22"/>
        <v>0.07617596648257474</v>
      </c>
      <c r="H146" s="48">
        <f t="shared" si="23"/>
        <v>2.6471148352694724</v>
      </c>
      <c r="I146" s="49">
        <v>3362</v>
      </c>
      <c r="J146" s="49">
        <v>1750</v>
      </c>
      <c r="K146" s="49">
        <v>0</v>
      </c>
      <c r="L146" s="49">
        <v>116</v>
      </c>
      <c r="M146" s="49">
        <v>17</v>
      </c>
      <c r="N146" s="49">
        <v>6</v>
      </c>
      <c r="O146" s="49">
        <v>0</v>
      </c>
      <c r="P146" s="50">
        <f t="shared" si="25"/>
        <v>139</v>
      </c>
      <c r="Q146" s="47">
        <v>507</v>
      </c>
      <c r="R146" s="47">
        <v>449</v>
      </c>
      <c r="S146" s="47">
        <v>451</v>
      </c>
      <c r="T146" s="68"/>
    </row>
    <row r="147" spans="2:20" s="7" customFormat="1" ht="8.25" customHeight="1">
      <c r="B147" s="136"/>
      <c r="C147" s="137"/>
      <c r="D147" s="122"/>
      <c r="E147" s="123"/>
      <c r="F147" s="122"/>
      <c r="G147" s="124"/>
      <c r="H147" s="124"/>
      <c r="I147" s="122"/>
      <c r="J147" s="122"/>
      <c r="K147" s="122"/>
      <c r="L147" s="122"/>
      <c r="M147" s="122"/>
      <c r="N147" s="122"/>
      <c r="O147" s="122"/>
      <c r="P147" s="123"/>
      <c r="Q147" s="122"/>
      <c r="R147" s="122"/>
      <c r="S147" s="122"/>
      <c r="T147" s="138"/>
    </row>
    <row r="148" spans="2:20" s="7" customFormat="1" ht="13.5">
      <c r="B148" s="196" t="s">
        <v>7</v>
      </c>
      <c r="C148" s="197"/>
      <c r="D148" s="50">
        <f>SUM(D66:D146)</f>
        <v>439938</v>
      </c>
      <c r="E148" s="46">
        <f>I148+J148+K148+P148</f>
        <v>395589</v>
      </c>
      <c r="F148" s="50">
        <f aca="true" t="shared" si="26" ref="F148:O148">SUM(F66:F146)</f>
        <v>34092</v>
      </c>
      <c r="G148" s="56">
        <f t="shared" si="22"/>
        <v>0.08618035385210408</v>
      </c>
      <c r="H148" s="56">
        <f t="shared" si="23"/>
        <v>2.8782397892762437</v>
      </c>
      <c r="I148" s="50">
        <f t="shared" si="26"/>
        <v>199185</v>
      </c>
      <c r="J148" s="50">
        <f t="shared" si="26"/>
        <v>179419</v>
      </c>
      <c r="K148" s="50">
        <f t="shared" si="26"/>
        <v>5599</v>
      </c>
      <c r="L148" s="50">
        <f t="shared" si="26"/>
        <v>9738</v>
      </c>
      <c r="M148" s="50">
        <f t="shared" si="26"/>
        <v>1187</v>
      </c>
      <c r="N148" s="50">
        <f t="shared" si="26"/>
        <v>441</v>
      </c>
      <c r="O148" s="50">
        <f t="shared" si="26"/>
        <v>20</v>
      </c>
      <c r="P148" s="50">
        <f>SUM(L148:O148)</f>
        <v>11386</v>
      </c>
      <c r="Q148" s="50">
        <f>SUM(Q66:Q146)</f>
        <v>24614</v>
      </c>
      <c r="R148" s="50">
        <f>SUM(R66:R146)</f>
        <v>34476</v>
      </c>
      <c r="S148" s="50">
        <f>SUM(S66:S146)</f>
        <v>20639</v>
      </c>
      <c r="T148" s="69"/>
    </row>
    <row r="149" spans="2:8" s="7" customFormat="1" ht="13.5">
      <c r="B149" s="70"/>
      <c r="C149" s="1"/>
      <c r="G149" s="10"/>
      <c r="H149" s="10"/>
    </row>
    <row r="150" spans="2:8" s="7" customFormat="1" ht="13.5">
      <c r="B150" s="4" t="s">
        <v>286</v>
      </c>
      <c r="C150" s="1"/>
      <c r="G150" s="10"/>
      <c r="H150" s="10"/>
    </row>
    <row r="151" spans="2:8" s="7" customFormat="1" ht="13.5">
      <c r="B151" s="4"/>
      <c r="C151" s="1"/>
      <c r="G151" s="10"/>
      <c r="H151" s="10"/>
    </row>
    <row r="152" spans="2:8" s="7" customFormat="1" ht="13.5">
      <c r="B152" s="71" t="s">
        <v>272</v>
      </c>
      <c r="G152" s="10"/>
      <c r="H152" s="10"/>
    </row>
    <row r="153" spans="2:8" s="7" customFormat="1" ht="13.5">
      <c r="B153" s="71" t="s">
        <v>273</v>
      </c>
      <c r="G153" s="10"/>
      <c r="H153" s="10"/>
    </row>
    <row r="154" spans="2:8" s="7" customFormat="1" ht="13.5">
      <c r="B154" s="71" t="s">
        <v>274</v>
      </c>
      <c r="G154" s="10"/>
      <c r="H154" s="10"/>
    </row>
    <row r="159" spans="1:23" s="7" customFormat="1" ht="17.25">
      <c r="A159" s="9"/>
      <c r="B159" s="3" t="s">
        <v>307</v>
      </c>
      <c r="C159" s="9"/>
      <c r="G159" s="10"/>
      <c r="H159" s="10"/>
      <c r="M159" s="5" t="s">
        <v>305</v>
      </c>
      <c r="U159" s="1"/>
      <c r="W159" s="1"/>
    </row>
    <row r="161" spans="1:20" ht="13.5">
      <c r="A161" s="7"/>
      <c r="B161" s="2"/>
      <c r="C161" s="11"/>
      <c r="D161" s="198" t="s">
        <v>26</v>
      </c>
      <c r="E161" s="198" t="s">
        <v>27</v>
      </c>
      <c r="F161" s="198" t="s">
        <v>287</v>
      </c>
      <c r="G161" s="206" t="s">
        <v>276</v>
      </c>
      <c r="H161" s="206" t="s">
        <v>275</v>
      </c>
      <c r="I161" s="208" t="s">
        <v>24</v>
      </c>
      <c r="J161" s="209"/>
      <c r="K161" s="210"/>
      <c r="L161" s="208" t="s">
        <v>25</v>
      </c>
      <c r="M161" s="209"/>
      <c r="N161" s="209"/>
      <c r="O161" s="209"/>
      <c r="P161" s="210"/>
      <c r="Q161" s="198" t="s">
        <v>294</v>
      </c>
      <c r="R161" s="198" t="s">
        <v>295</v>
      </c>
      <c r="S161" s="198" t="s">
        <v>296</v>
      </c>
      <c r="T161" s="201" t="s">
        <v>33</v>
      </c>
    </row>
    <row r="162" spans="1:20" ht="13.5">
      <c r="A162" s="7"/>
      <c r="B162" s="13"/>
      <c r="C162" s="14"/>
      <c r="D162" s="199"/>
      <c r="E162" s="199"/>
      <c r="F162" s="199"/>
      <c r="G162" s="207"/>
      <c r="H162" s="207"/>
      <c r="I162" s="211"/>
      <c r="J162" s="212"/>
      <c r="K162" s="213"/>
      <c r="L162" s="214"/>
      <c r="M162" s="215"/>
      <c r="N162" s="215"/>
      <c r="O162" s="215"/>
      <c r="P162" s="216"/>
      <c r="Q162" s="199"/>
      <c r="R162" s="199"/>
      <c r="S162" s="199"/>
      <c r="T162" s="202"/>
    </row>
    <row r="163" spans="1:20" ht="13.5">
      <c r="A163" s="7"/>
      <c r="B163" s="13"/>
      <c r="C163" s="14"/>
      <c r="D163" s="200"/>
      <c r="E163" s="200"/>
      <c r="F163" s="200"/>
      <c r="G163" s="207"/>
      <c r="H163" s="207"/>
      <c r="I163" s="16" t="s">
        <v>31</v>
      </c>
      <c r="J163" s="16" t="s">
        <v>30</v>
      </c>
      <c r="K163" s="16" t="s">
        <v>288</v>
      </c>
      <c r="L163" s="16" t="s">
        <v>0</v>
      </c>
      <c r="M163" s="16" t="s">
        <v>1</v>
      </c>
      <c r="N163" s="16" t="s">
        <v>2</v>
      </c>
      <c r="O163" s="17" t="s">
        <v>289</v>
      </c>
      <c r="P163" s="18" t="s">
        <v>3</v>
      </c>
      <c r="Q163" s="200"/>
      <c r="R163" s="200"/>
      <c r="S163" s="200"/>
      <c r="T163" s="203"/>
    </row>
    <row r="164" spans="1:20" ht="13.5">
      <c r="A164" s="7"/>
      <c r="B164" s="19"/>
      <c r="C164" s="20"/>
      <c r="D164" s="21" t="s">
        <v>28</v>
      </c>
      <c r="E164" s="21" t="s">
        <v>28</v>
      </c>
      <c r="F164" s="21" t="s">
        <v>29</v>
      </c>
      <c r="G164" s="22" t="s">
        <v>277</v>
      </c>
      <c r="H164" s="22" t="s">
        <v>290</v>
      </c>
      <c r="I164" s="23" t="s">
        <v>28</v>
      </c>
      <c r="J164" s="23" t="s">
        <v>28</v>
      </c>
      <c r="K164" s="23" t="s">
        <v>28</v>
      </c>
      <c r="L164" s="23" t="s">
        <v>28</v>
      </c>
      <c r="M164" s="23" t="s">
        <v>28</v>
      </c>
      <c r="N164" s="23" t="s">
        <v>28</v>
      </c>
      <c r="O164" s="23" t="s">
        <v>28</v>
      </c>
      <c r="P164" s="23" t="s">
        <v>28</v>
      </c>
      <c r="Q164" s="21" t="s">
        <v>28</v>
      </c>
      <c r="R164" s="21" t="s">
        <v>28</v>
      </c>
      <c r="S164" s="21" t="s">
        <v>28</v>
      </c>
      <c r="T164" s="14"/>
    </row>
    <row r="165" spans="1:20" ht="13.5">
      <c r="A165" s="7">
        <v>1</v>
      </c>
      <c r="B165" s="24" t="s">
        <v>291</v>
      </c>
      <c r="C165" s="25" t="s">
        <v>162</v>
      </c>
      <c r="D165" s="26">
        <f>SUMIF($A$8:$A$146,$A165,D$8:D$146)</f>
        <v>45416</v>
      </c>
      <c r="E165" s="26">
        <f>SUMIF($A$8:$A$146,$A165,E$8:E$146)</f>
        <v>41968</v>
      </c>
      <c r="F165" s="26">
        <f>SUMIF($A$8:$A$146,$A165,F$8:F$146)</f>
        <v>5174</v>
      </c>
      <c r="G165" s="29">
        <f>F165/E165</f>
        <v>0.1232844071673656</v>
      </c>
      <c r="H165" s="29">
        <f>P165/E165*100</f>
        <v>4.026877621044606</v>
      </c>
      <c r="I165" s="26">
        <f aca="true" t="shared" si="27" ref="I165:O165">SUMIF($A$8:$A$146,$A165,I$8:I$146)</f>
        <v>28349</v>
      </c>
      <c r="J165" s="26">
        <f t="shared" si="27"/>
        <v>10382</v>
      </c>
      <c r="K165" s="26">
        <f t="shared" si="27"/>
        <v>1547</v>
      </c>
      <c r="L165" s="26">
        <f t="shared" si="27"/>
        <v>1439</v>
      </c>
      <c r="M165" s="26">
        <f t="shared" si="27"/>
        <v>168</v>
      </c>
      <c r="N165" s="26">
        <f t="shared" si="27"/>
        <v>77</v>
      </c>
      <c r="O165" s="26">
        <f t="shared" si="27"/>
        <v>6</v>
      </c>
      <c r="P165" s="31">
        <f>SUM(L165:O165)</f>
        <v>1690</v>
      </c>
      <c r="Q165" s="26">
        <f>SUMIF($A$8:$A$146,$A165,Q$8:Q$146)</f>
        <v>1625</v>
      </c>
      <c r="R165" s="26">
        <f>SUMIF($A$8:$A$146,$A165,R$8:R$146)</f>
        <v>1931</v>
      </c>
      <c r="S165" s="26">
        <f>SUMIF($A$8:$A$146,$A165,S$8:S$146)</f>
        <v>691</v>
      </c>
      <c r="T165" s="32"/>
    </row>
    <row r="166" spans="1:20" ht="13.5">
      <c r="A166" s="7">
        <v>2</v>
      </c>
      <c r="B166" s="33" t="s">
        <v>292</v>
      </c>
      <c r="C166" s="34" t="s">
        <v>163</v>
      </c>
      <c r="D166" s="35">
        <f aca="true" t="shared" si="28" ref="D166:F211">SUMIF($A$8:$A$146,$A166,D$8:D$146)</f>
        <v>11554</v>
      </c>
      <c r="E166" s="35">
        <f t="shared" si="28"/>
        <v>10906</v>
      </c>
      <c r="F166" s="35">
        <f t="shared" si="28"/>
        <v>1580</v>
      </c>
      <c r="G166" s="38">
        <f aca="true" t="shared" si="29" ref="G166:G211">F166/E166</f>
        <v>0.14487438107463782</v>
      </c>
      <c r="H166" s="38">
        <f aca="true" t="shared" si="30" ref="H166:H211">P166/E166*100</f>
        <v>4.786356134238034</v>
      </c>
      <c r="I166" s="35">
        <f aca="true" t="shared" si="31" ref="I166:N211">SUMIF($A$8:$A$146,$A166,I$8:I$146)</f>
        <v>7002</v>
      </c>
      <c r="J166" s="35">
        <f t="shared" si="31"/>
        <v>3031</v>
      </c>
      <c r="K166" s="35">
        <f t="shared" si="31"/>
        <v>351</v>
      </c>
      <c r="L166" s="35">
        <f t="shared" si="31"/>
        <v>439</v>
      </c>
      <c r="M166" s="35">
        <f t="shared" si="31"/>
        <v>58</v>
      </c>
      <c r="N166" s="35">
        <f t="shared" si="31"/>
        <v>22</v>
      </c>
      <c r="O166" s="35">
        <f aca="true" t="shared" si="32" ref="O166:O211">SUMIF($A$8:$A$146,$A166,O$8:O$146)</f>
        <v>3</v>
      </c>
      <c r="P166" s="40">
        <f aca="true" t="shared" si="33" ref="P166:P211">SUM(L166:O166)</f>
        <v>522</v>
      </c>
      <c r="Q166" s="35">
        <f aca="true" t="shared" si="34" ref="Q166:S211">SUMIF($A$8:$A$146,$A166,Q$8:Q$146)</f>
        <v>350</v>
      </c>
      <c r="R166" s="35">
        <f t="shared" si="34"/>
        <v>794</v>
      </c>
      <c r="S166" s="35">
        <f t="shared" si="34"/>
        <v>917</v>
      </c>
      <c r="T166" s="41"/>
    </row>
    <row r="167" spans="1:20" ht="13.5">
      <c r="A167" s="7">
        <v>3</v>
      </c>
      <c r="B167" s="33" t="s">
        <v>293</v>
      </c>
      <c r="C167" s="34" t="s">
        <v>164</v>
      </c>
      <c r="D167" s="35">
        <f t="shared" si="28"/>
        <v>11204</v>
      </c>
      <c r="E167" s="35">
        <f t="shared" si="28"/>
        <v>10856</v>
      </c>
      <c r="F167" s="35">
        <f t="shared" si="28"/>
        <v>1125</v>
      </c>
      <c r="G167" s="38">
        <f t="shared" si="29"/>
        <v>0.10362932940309506</v>
      </c>
      <c r="H167" s="38">
        <f t="shared" si="30"/>
        <v>3.454310980103169</v>
      </c>
      <c r="I167" s="35">
        <f t="shared" si="31"/>
        <v>6224</v>
      </c>
      <c r="J167" s="35">
        <f t="shared" si="31"/>
        <v>4225</v>
      </c>
      <c r="K167" s="35">
        <f t="shared" si="31"/>
        <v>32</v>
      </c>
      <c r="L167" s="35">
        <f t="shared" si="31"/>
        <v>332</v>
      </c>
      <c r="M167" s="35">
        <f t="shared" si="31"/>
        <v>31</v>
      </c>
      <c r="N167" s="35">
        <f t="shared" si="31"/>
        <v>11</v>
      </c>
      <c r="O167" s="35">
        <f t="shared" si="32"/>
        <v>1</v>
      </c>
      <c r="P167" s="40">
        <f t="shared" si="33"/>
        <v>375</v>
      </c>
      <c r="Q167" s="35">
        <f t="shared" si="34"/>
        <v>315</v>
      </c>
      <c r="R167" s="35">
        <f t="shared" si="34"/>
        <v>609</v>
      </c>
      <c r="S167" s="35">
        <f t="shared" si="34"/>
        <v>82</v>
      </c>
      <c r="T167" s="41"/>
    </row>
    <row r="168" spans="1:20" ht="13.5">
      <c r="A168" s="7">
        <v>4</v>
      </c>
      <c r="B168" s="33" t="s">
        <v>42</v>
      </c>
      <c r="C168" s="34" t="s">
        <v>165</v>
      </c>
      <c r="D168" s="35">
        <f t="shared" si="28"/>
        <v>20698</v>
      </c>
      <c r="E168" s="35">
        <f t="shared" si="28"/>
        <v>19378</v>
      </c>
      <c r="F168" s="35">
        <f t="shared" si="28"/>
        <v>2587</v>
      </c>
      <c r="G168" s="38">
        <f t="shared" si="29"/>
        <v>0.13350190938177314</v>
      </c>
      <c r="H168" s="38">
        <f t="shared" si="30"/>
        <v>4.169676953245949</v>
      </c>
      <c r="I168" s="35">
        <f t="shared" si="31"/>
        <v>11073</v>
      </c>
      <c r="J168" s="35">
        <f t="shared" si="31"/>
        <v>7123</v>
      </c>
      <c r="K168" s="35">
        <f t="shared" si="31"/>
        <v>374</v>
      </c>
      <c r="L168" s="35">
        <f t="shared" si="31"/>
        <v>710</v>
      </c>
      <c r="M168" s="35">
        <f t="shared" si="31"/>
        <v>78</v>
      </c>
      <c r="N168" s="35">
        <f t="shared" si="31"/>
        <v>19</v>
      </c>
      <c r="O168" s="35">
        <f t="shared" si="32"/>
        <v>1</v>
      </c>
      <c r="P168" s="40">
        <f t="shared" si="33"/>
        <v>808</v>
      </c>
      <c r="Q168" s="35">
        <f t="shared" si="34"/>
        <v>589</v>
      </c>
      <c r="R168" s="35">
        <f t="shared" si="34"/>
        <v>1435</v>
      </c>
      <c r="S168" s="35">
        <f t="shared" si="34"/>
        <v>750</v>
      </c>
      <c r="T168" s="41"/>
    </row>
    <row r="169" spans="1:20" ht="13.5">
      <c r="A169" s="7">
        <v>5</v>
      </c>
      <c r="B169" s="109" t="s">
        <v>43</v>
      </c>
      <c r="C169" s="110" t="s">
        <v>166</v>
      </c>
      <c r="D169" s="111">
        <f t="shared" si="28"/>
        <v>7444</v>
      </c>
      <c r="E169" s="111">
        <f t="shared" si="28"/>
        <v>6859</v>
      </c>
      <c r="F169" s="111">
        <f t="shared" si="28"/>
        <v>1131</v>
      </c>
      <c r="G169" s="114">
        <f t="shared" si="29"/>
        <v>0.16489284152208777</v>
      </c>
      <c r="H169" s="114">
        <f t="shared" si="30"/>
        <v>5.423531126986441</v>
      </c>
      <c r="I169" s="111">
        <f t="shared" si="31"/>
        <v>5152</v>
      </c>
      <c r="J169" s="111">
        <f t="shared" si="31"/>
        <v>1309</v>
      </c>
      <c r="K169" s="111">
        <f t="shared" si="31"/>
        <v>26</v>
      </c>
      <c r="L169" s="111">
        <f t="shared" si="31"/>
        <v>327</v>
      </c>
      <c r="M169" s="111">
        <f t="shared" si="31"/>
        <v>36</v>
      </c>
      <c r="N169" s="111">
        <f t="shared" si="31"/>
        <v>8</v>
      </c>
      <c r="O169" s="111">
        <f t="shared" si="32"/>
        <v>1</v>
      </c>
      <c r="P169" s="116">
        <f t="shared" si="33"/>
        <v>372</v>
      </c>
      <c r="Q169" s="111">
        <f t="shared" si="34"/>
        <v>107</v>
      </c>
      <c r="R169" s="111">
        <f t="shared" si="34"/>
        <v>578</v>
      </c>
      <c r="S169" s="111">
        <f t="shared" si="34"/>
        <v>193</v>
      </c>
      <c r="T169" s="41"/>
    </row>
    <row r="170" spans="1:20" ht="13.5">
      <c r="A170" s="7">
        <v>6</v>
      </c>
      <c r="B170" s="24" t="s">
        <v>44</v>
      </c>
      <c r="C170" s="25" t="s">
        <v>167</v>
      </c>
      <c r="D170" s="26">
        <f t="shared" si="28"/>
        <v>10001</v>
      </c>
      <c r="E170" s="26">
        <f t="shared" si="28"/>
        <v>9780</v>
      </c>
      <c r="F170" s="26">
        <f t="shared" si="28"/>
        <v>1004</v>
      </c>
      <c r="G170" s="29">
        <f t="shared" si="29"/>
        <v>0.10265848670756646</v>
      </c>
      <c r="H170" s="29">
        <f t="shared" si="30"/>
        <v>3.5787321063394684</v>
      </c>
      <c r="I170" s="26">
        <f t="shared" si="31"/>
        <v>7563</v>
      </c>
      <c r="J170" s="26">
        <f t="shared" si="31"/>
        <v>1864</v>
      </c>
      <c r="K170" s="26">
        <f t="shared" si="31"/>
        <v>3</v>
      </c>
      <c r="L170" s="26">
        <f t="shared" si="31"/>
        <v>306</v>
      </c>
      <c r="M170" s="26">
        <f t="shared" si="31"/>
        <v>27</v>
      </c>
      <c r="N170" s="26">
        <f t="shared" si="31"/>
        <v>16</v>
      </c>
      <c r="O170" s="26">
        <f t="shared" si="32"/>
        <v>1</v>
      </c>
      <c r="P170" s="31">
        <f t="shared" si="33"/>
        <v>350</v>
      </c>
      <c r="Q170" s="26">
        <f t="shared" si="34"/>
        <v>347</v>
      </c>
      <c r="R170" s="26">
        <f t="shared" si="34"/>
        <v>562</v>
      </c>
      <c r="S170" s="26">
        <f t="shared" si="34"/>
        <v>500</v>
      </c>
      <c r="T170" s="41"/>
    </row>
    <row r="171" spans="1:20" ht="13.5">
      <c r="A171" s="7">
        <v>7</v>
      </c>
      <c r="B171" s="33" t="s">
        <v>45</v>
      </c>
      <c r="C171" s="34" t="s">
        <v>168</v>
      </c>
      <c r="D171" s="35">
        <f t="shared" si="28"/>
        <v>18504</v>
      </c>
      <c r="E171" s="35">
        <f t="shared" si="28"/>
        <v>17559</v>
      </c>
      <c r="F171" s="35">
        <f t="shared" si="28"/>
        <v>2244</v>
      </c>
      <c r="G171" s="38">
        <f t="shared" si="29"/>
        <v>0.1277977105757731</v>
      </c>
      <c r="H171" s="38">
        <f t="shared" si="30"/>
        <v>4.305484366991286</v>
      </c>
      <c r="I171" s="35">
        <f t="shared" si="31"/>
        <v>6406</v>
      </c>
      <c r="J171" s="35">
        <f t="shared" si="31"/>
        <v>10292</v>
      </c>
      <c r="K171" s="35">
        <f t="shared" si="31"/>
        <v>105</v>
      </c>
      <c r="L171" s="35">
        <f t="shared" si="31"/>
        <v>631</v>
      </c>
      <c r="M171" s="35">
        <f t="shared" si="31"/>
        <v>76</v>
      </c>
      <c r="N171" s="35">
        <f t="shared" si="31"/>
        <v>47</v>
      </c>
      <c r="O171" s="35">
        <f t="shared" si="32"/>
        <v>2</v>
      </c>
      <c r="P171" s="40">
        <f t="shared" si="33"/>
        <v>756</v>
      </c>
      <c r="Q171" s="35">
        <f t="shared" si="34"/>
        <v>1023</v>
      </c>
      <c r="R171" s="35">
        <f t="shared" si="34"/>
        <v>1523</v>
      </c>
      <c r="S171" s="35">
        <f t="shared" si="34"/>
        <v>353</v>
      </c>
      <c r="T171" s="41"/>
    </row>
    <row r="172" spans="1:20" ht="13.5">
      <c r="A172" s="7">
        <v>8</v>
      </c>
      <c r="B172" s="33" t="s">
        <v>46</v>
      </c>
      <c r="C172" s="34" t="s">
        <v>169</v>
      </c>
      <c r="D172" s="35">
        <f t="shared" si="28"/>
        <v>26827</v>
      </c>
      <c r="E172" s="35">
        <f t="shared" si="28"/>
        <v>24256</v>
      </c>
      <c r="F172" s="35">
        <f t="shared" si="28"/>
        <v>2740</v>
      </c>
      <c r="G172" s="38">
        <f t="shared" si="29"/>
        <v>0.11296174142480211</v>
      </c>
      <c r="H172" s="38">
        <f t="shared" si="30"/>
        <v>3.6856860158311346</v>
      </c>
      <c r="I172" s="35">
        <f t="shared" si="31"/>
        <v>18617</v>
      </c>
      <c r="J172" s="35">
        <f t="shared" si="31"/>
        <v>4486</v>
      </c>
      <c r="K172" s="35">
        <f t="shared" si="31"/>
        <v>259</v>
      </c>
      <c r="L172" s="35">
        <f t="shared" si="31"/>
        <v>756</v>
      </c>
      <c r="M172" s="35">
        <f t="shared" si="31"/>
        <v>100</v>
      </c>
      <c r="N172" s="35">
        <f t="shared" si="31"/>
        <v>36</v>
      </c>
      <c r="O172" s="35">
        <f t="shared" si="32"/>
        <v>2</v>
      </c>
      <c r="P172" s="40">
        <f t="shared" si="33"/>
        <v>894</v>
      </c>
      <c r="Q172" s="35">
        <f t="shared" si="34"/>
        <v>693</v>
      </c>
      <c r="R172" s="35">
        <f t="shared" si="34"/>
        <v>1777</v>
      </c>
      <c r="S172" s="35">
        <f t="shared" si="34"/>
        <v>508</v>
      </c>
      <c r="T172" s="41"/>
    </row>
    <row r="173" spans="1:20" ht="13.5">
      <c r="A173" s="7">
        <v>9</v>
      </c>
      <c r="B173" s="33" t="s">
        <v>47</v>
      </c>
      <c r="C173" s="34" t="s">
        <v>170</v>
      </c>
      <c r="D173" s="35">
        <f t="shared" si="28"/>
        <v>18102</v>
      </c>
      <c r="E173" s="35">
        <f t="shared" si="28"/>
        <v>17088</v>
      </c>
      <c r="F173" s="35">
        <f t="shared" si="28"/>
        <v>1743</v>
      </c>
      <c r="G173" s="38">
        <f t="shared" si="29"/>
        <v>0.10200140449438203</v>
      </c>
      <c r="H173" s="38">
        <f t="shared" si="30"/>
        <v>3.739466292134831</v>
      </c>
      <c r="I173" s="35">
        <f t="shared" si="31"/>
        <v>12220</v>
      </c>
      <c r="J173" s="35">
        <f t="shared" si="31"/>
        <v>1392</v>
      </c>
      <c r="K173" s="35">
        <f t="shared" si="31"/>
        <v>2837</v>
      </c>
      <c r="L173" s="35">
        <f t="shared" si="31"/>
        <v>490</v>
      </c>
      <c r="M173" s="35">
        <f t="shared" si="31"/>
        <v>68</v>
      </c>
      <c r="N173" s="35">
        <f t="shared" si="31"/>
        <v>40</v>
      </c>
      <c r="O173" s="35">
        <f t="shared" si="32"/>
        <v>41</v>
      </c>
      <c r="P173" s="40">
        <f t="shared" si="33"/>
        <v>639</v>
      </c>
      <c r="Q173" s="35">
        <f t="shared" si="34"/>
        <v>768</v>
      </c>
      <c r="R173" s="35">
        <f t="shared" si="34"/>
        <v>1066</v>
      </c>
      <c r="S173" s="35">
        <f t="shared" si="34"/>
        <v>582</v>
      </c>
      <c r="T173" s="41"/>
    </row>
    <row r="174" spans="1:20" ht="13.5">
      <c r="A174" s="7">
        <v>10</v>
      </c>
      <c r="B174" s="43" t="s">
        <v>48</v>
      </c>
      <c r="C174" s="44" t="s">
        <v>171</v>
      </c>
      <c r="D174" s="45">
        <f t="shared" si="28"/>
        <v>18415</v>
      </c>
      <c r="E174" s="45">
        <f t="shared" si="28"/>
        <v>16836</v>
      </c>
      <c r="F174" s="45">
        <f t="shared" si="28"/>
        <v>1668</v>
      </c>
      <c r="G174" s="192">
        <f t="shared" si="29"/>
        <v>0.09907341411261582</v>
      </c>
      <c r="H174" s="192">
        <f t="shared" si="30"/>
        <v>3.6707056307911614</v>
      </c>
      <c r="I174" s="45">
        <f t="shared" si="31"/>
        <v>12488</v>
      </c>
      <c r="J174" s="45">
        <f t="shared" si="31"/>
        <v>1741</v>
      </c>
      <c r="K174" s="45">
        <f t="shared" si="31"/>
        <v>1989</v>
      </c>
      <c r="L174" s="45">
        <f t="shared" si="31"/>
        <v>524</v>
      </c>
      <c r="M174" s="45">
        <f t="shared" si="31"/>
        <v>65</v>
      </c>
      <c r="N174" s="45">
        <f t="shared" si="31"/>
        <v>27</v>
      </c>
      <c r="O174" s="45">
        <f t="shared" si="32"/>
        <v>2</v>
      </c>
      <c r="P174" s="180">
        <f t="shared" si="33"/>
        <v>618</v>
      </c>
      <c r="Q174" s="45">
        <f t="shared" si="34"/>
        <v>343</v>
      </c>
      <c r="R174" s="45">
        <f t="shared" si="34"/>
        <v>1188</v>
      </c>
      <c r="S174" s="45">
        <f t="shared" si="34"/>
        <v>4967</v>
      </c>
      <c r="T174" s="51"/>
    </row>
    <row r="175" spans="1:20" ht="13.5">
      <c r="A175" s="7">
        <v>11</v>
      </c>
      <c r="B175" s="24" t="s">
        <v>49</v>
      </c>
      <c r="C175" s="25" t="s">
        <v>172</v>
      </c>
      <c r="D175" s="26">
        <f t="shared" si="28"/>
        <v>64018</v>
      </c>
      <c r="E175" s="26">
        <f t="shared" si="28"/>
        <v>55959</v>
      </c>
      <c r="F175" s="26">
        <f t="shared" si="28"/>
        <v>4663</v>
      </c>
      <c r="G175" s="29">
        <f t="shared" si="29"/>
        <v>0.08332886577672939</v>
      </c>
      <c r="H175" s="29">
        <f t="shared" si="30"/>
        <v>2.818134705766722</v>
      </c>
      <c r="I175" s="26">
        <f t="shared" si="31"/>
        <v>31016</v>
      </c>
      <c r="J175" s="26">
        <f t="shared" si="31"/>
        <v>20620</v>
      </c>
      <c r="K175" s="26">
        <f t="shared" si="31"/>
        <v>2746</v>
      </c>
      <c r="L175" s="26">
        <f t="shared" si="31"/>
        <v>1336</v>
      </c>
      <c r="M175" s="26">
        <f t="shared" si="31"/>
        <v>178</v>
      </c>
      <c r="N175" s="26">
        <f t="shared" si="31"/>
        <v>51</v>
      </c>
      <c r="O175" s="26">
        <f t="shared" si="32"/>
        <v>12</v>
      </c>
      <c r="P175" s="31">
        <f t="shared" si="33"/>
        <v>1577</v>
      </c>
      <c r="Q175" s="26">
        <f t="shared" si="34"/>
        <v>1797</v>
      </c>
      <c r="R175" s="26">
        <f t="shared" si="34"/>
        <v>4619</v>
      </c>
      <c r="S175" s="26">
        <f t="shared" si="34"/>
        <v>2798</v>
      </c>
      <c r="T175" s="32"/>
    </row>
    <row r="176" spans="1:20" ht="13.5">
      <c r="A176" s="7">
        <v>12</v>
      </c>
      <c r="B176" s="33" t="s">
        <v>50</v>
      </c>
      <c r="C176" s="34" t="s">
        <v>173</v>
      </c>
      <c r="D176" s="35">
        <f t="shared" si="28"/>
        <v>54533</v>
      </c>
      <c r="E176" s="35">
        <f t="shared" si="28"/>
        <v>49593</v>
      </c>
      <c r="F176" s="35">
        <f t="shared" si="28"/>
        <v>4358</v>
      </c>
      <c r="G176" s="38">
        <f t="shared" si="29"/>
        <v>0.08787530498255802</v>
      </c>
      <c r="H176" s="38">
        <f t="shared" si="30"/>
        <v>3.0105055148912143</v>
      </c>
      <c r="I176" s="35">
        <f t="shared" si="31"/>
        <v>23755</v>
      </c>
      <c r="J176" s="35">
        <f t="shared" si="31"/>
        <v>23903</v>
      </c>
      <c r="K176" s="35">
        <f t="shared" si="31"/>
        <v>442</v>
      </c>
      <c r="L176" s="35">
        <f t="shared" si="31"/>
        <v>1227</v>
      </c>
      <c r="M176" s="35">
        <f t="shared" si="31"/>
        <v>177</v>
      </c>
      <c r="N176" s="35">
        <f t="shared" si="31"/>
        <v>81</v>
      </c>
      <c r="O176" s="35">
        <f t="shared" si="32"/>
        <v>8</v>
      </c>
      <c r="P176" s="40">
        <f t="shared" si="33"/>
        <v>1493</v>
      </c>
      <c r="Q176" s="35">
        <f t="shared" si="34"/>
        <v>2493</v>
      </c>
      <c r="R176" s="35">
        <f t="shared" si="34"/>
        <v>3967</v>
      </c>
      <c r="S176" s="35">
        <f t="shared" si="34"/>
        <v>2702</v>
      </c>
      <c r="T176" s="41"/>
    </row>
    <row r="177" spans="1:20" ht="13.5">
      <c r="A177" s="7">
        <v>13</v>
      </c>
      <c r="B177" s="33" t="s">
        <v>51</v>
      </c>
      <c r="C177" s="34" t="s">
        <v>174</v>
      </c>
      <c r="D177" s="35">
        <f t="shared" si="28"/>
        <v>101440</v>
      </c>
      <c r="E177" s="35">
        <f t="shared" si="28"/>
        <v>85153</v>
      </c>
      <c r="F177" s="35">
        <f t="shared" si="28"/>
        <v>6308</v>
      </c>
      <c r="G177" s="38">
        <f t="shared" si="29"/>
        <v>0.07407842354350405</v>
      </c>
      <c r="H177" s="38">
        <f t="shared" si="30"/>
        <v>2.506077296161028</v>
      </c>
      <c r="I177" s="35">
        <f t="shared" si="31"/>
        <v>31951</v>
      </c>
      <c r="J177" s="35">
        <f t="shared" si="31"/>
        <v>51068</v>
      </c>
      <c r="K177" s="35">
        <f t="shared" si="31"/>
        <v>0</v>
      </c>
      <c r="L177" s="35">
        <f t="shared" si="31"/>
        <v>1799</v>
      </c>
      <c r="M177" s="35">
        <f t="shared" si="31"/>
        <v>247</v>
      </c>
      <c r="N177" s="35">
        <f t="shared" si="31"/>
        <v>88</v>
      </c>
      <c r="O177" s="35">
        <f t="shared" si="32"/>
        <v>0</v>
      </c>
      <c r="P177" s="40">
        <f t="shared" si="33"/>
        <v>2134</v>
      </c>
      <c r="Q177" s="35">
        <f t="shared" si="34"/>
        <v>4663</v>
      </c>
      <c r="R177" s="35">
        <f t="shared" si="34"/>
        <v>7034</v>
      </c>
      <c r="S177" s="35">
        <f t="shared" si="34"/>
        <v>6183</v>
      </c>
      <c r="T177" s="41"/>
    </row>
    <row r="178" spans="1:20" ht="13.5">
      <c r="A178" s="7">
        <v>14</v>
      </c>
      <c r="B178" s="33" t="s">
        <v>52</v>
      </c>
      <c r="C178" s="34" t="s">
        <v>4</v>
      </c>
      <c r="D178" s="35">
        <f t="shared" si="28"/>
        <v>84481</v>
      </c>
      <c r="E178" s="35">
        <f t="shared" si="28"/>
        <v>78467</v>
      </c>
      <c r="F178" s="35">
        <f t="shared" si="28"/>
        <v>5999</v>
      </c>
      <c r="G178" s="38">
        <f t="shared" si="29"/>
        <v>0.07645252144213491</v>
      </c>
      <c r="H178" s="38">
        <f t="shared" si="30"/>
        <v>2.46982808059439</v>
      </c>
      <c r="I178" s="35">
        <f t="shared" si="31"/>
        <v>57290</v>
      </c>
      <c r="J178" s="35">
        <f t="shared" si="31"/>
        <v>19039</v>
      </c>
      <c r="K178" s="35">
        <f t="shared" si="31"/>
        <v>200</v>
      </c>
      <c r="L178" s="35">
        <f t="shared" si="31"/>
        <v>1649</v>
      </c>
      <c r="M178" s="35">
        <f t="shared" si="31"/>
        <v>181</v>
      </c>
      <c r="N178" s="35">
        <f t="shared" si="31"/>
        <v>99</v>
      </c>
      <c r="O178" s="35">
        <f t="shared" si="32"/>
        <v>9</v>
      </c>
      <c r="P178" s="40">
        <f t="shared" si="33"/>
        <v>1938</v>
      </c>
      <c r="Q178" s="35">
        <f t="shared" si="34"/>
        <v>6608</v>
      </c>
      <c r="R178" s="35">
        <f t="shared" si="34"/>
        <v>7942</v>
      </c>
      <c r="S178" s="35">
        <f t="shared" si="34"/>
        <v>4736</v>
      </c>
      <c r="T178" s="41"/>
    </row>
    <row r="179" spans="1:20" ht="13.5">
      <c r="A179" s="7">
        <v>15</v>
      </c>
      <c r="B179" s="109" t="s">
        <v>53</v>
      </c>
      <c r="C179" s="110" t="s">
        <v>175</v>
      </c>
      <c r="D179" s="111">
        <f t="shared" si="28"/>
        <v>23240</v>
      </c>
      <c r="E179" s="111">
        <f t="shared" si="28"/>
        <v>25441</v>
      </c>
      <c r="F179" s="111">
        <f t="shared" si="28"/>
        <v>1957</v>
      </c>
      <c r="G179" s="114">
        <f t="shared" si="29"/>
        <v>0.07692307692307693</v>
      </c>
      <c r="H179" s="114">
        <f t="shared" si="30"/>
        <v>2.374120514130734</v>
      </c>
      <c r="I179" s="111">
        <f t="shared" si="31"/>
        <v>2461</v>
      </c>
      <c r="J179" s="111">
        <f t="shared" si="31"/>
        <v>3644</v>
      </c>
      <c r="K179" s="111">
        <f t="shared" si="31"/>
        <v>18732</v>
      </c>
      <c r="L179" s="111">
        <f t="shared" si="31"/>
        <v>513</v>
      </c>
      <c r="M179" s="111">
        <f t="shared" si="31"/>
        <v>62</v>
      </c>
      <c r="N179" s="111">
        <f t="shared" si="31"/>
        <v>29</v>
      </c>
      <c r="O179" s="111">
        <f t="shared" si="32"/>
        <v>0</v>
      </c>
      <c r="P179" s="116">
        <f t="shared" si="33"/>
        <v>604</v>
      </c>
      <c r="Q179" s="111">
        <f t="shared" si="34"/>
        <v>291</v>
      </c>
      <c r="R179" s="111">
        <f t="shared" si="34"/>
        <v>639</v>
      </c>
      <c r="S179" s="111">
        <f t="shared" si="34"/>
        <v>221</v>
      </c>
      <c r="T179" s="41"/>
    </row>
    <row r="180" spans="1:20" ht="13.5">
      <c r="A180" s="7">
        <v>16</v>
      </c>
      <c r="B180" s="24" t="s">
        <v>54</v>
      </c>
      <c r="C180" s="25" t="s">
        <v>176</v>
      </c>
      <c r="D180" s="26">
        <f t="shared" si="28"/>
        <v>9683</v>
      </c>
      <c r="E180" s="26">
        <f t="shared" si="28"/>
        <v>9379</v>
      </c>
      <c r="F180" s="26">
        <f t="shared" si="28"/>
        <v>707</v>
      </c>
      <c r="G180" s="29">
        <f t="shared" si="29"/>
        <v>0.07538117070050111</v>
      </c>
      <c r="H180" s="29">
        <f t="shared" si="30"/>
        <v>2.388314319223798</v>
      </c>
      <c r="I180" s="26">
        <f t="shared" si="31"/>
        <v>3793</v>
      </c>
      <c r="J180" s="26">
        <f t="shared" si="31"/>
        <v>5362</v>
      </c>
      <c r="K180" s="26">
        <f t="shared" si="31"/>
        <v>0</v>
      </c>
      <c r="L180" s="26">
        <f t="shared" si="31"/>
        <v>196</v>
      </c>
      <c r="M180" s="26">
        <f t="shared" si="31"/>
        <v>23</v>
      </c>
      <c r="N180" s="26">
        <f t="shared" si="31"/>
        <v>5</v>
      </c>
      <c r="O180" s="26">
        <f t="shared" si="32"/>
        <v>0</v>
      </c>
      <c r="P180" s="31">
        <f t="shared" si="33"/>
        <v>224</v>
      </c>
      <c r="Q180" s="26">
        <f t="shared" si="34"/>
        <v>717</v>
      </c>
      <c r="R180" s="26">
        <f t="shared" si="34"/>
        <v>897</v>
      </c>
      <c r="S180" s="26">
        <f t="shared" si="34"/>
        <v>429</v>
      </c>
      <c r="T180" s="41"/>
    </row>
    <row r="181" spans="1:20" ht="13.5">
      <c r="A181" s="7">
        <v>17</v>
      </c>
      <c r="B181" s="33" t="s">
        <v>55</v>
      </c>
      <c r="C181" s="52" t="s">
        <v>177</v>
      </c>
      <c r="D181" s="35">
        <f t="shared" si="28"/>
        <v>10582</v>
      </c>
      <c r="E181" s="35">
        <f t="shared" si="28"/>
        <v>10178</v>
      </c>
      <c r="F181" s="35">
        <f t="shared" si="28"/>
        <v>617</v>
      </c>
      <c r="G181" s="38">
        <f t="shared" si="29"/>
        <v>0.06062094714089212</v>
      </c>
      <c r="H181" s="38">
        <f t="shared" si="30"/>
        <v>2.328551778345451</v>
      </c>
      <c r="I181" s="35">
        <f t="shared" si="31"/>
        <v>4431</v>
      </c>
      <c r="J181" s="35">
        <f t="shared" si="31"/>
        <v>5431</v>
      </c>
      <c r="K181" s="35">
        <f t="shared" si="31"/>
        <v>79</v>
      </c>
      <c r="L181" s="35">
        <f t="shared" si="31"/>
        <v>205</v>
      </c>
      <c r="M181" s="35">
        <f t="shared" si="31"/>
        <v>27</v>
      </c>
      <c r="N181" s="35">
        <f t="shared" si="31"/>
        <v>5</v>
      </c>
      <c r="O181" s="35">
        <f t="shared" si="32"/>
        <v>0</v>
      </c>
      <c r="P181" s="40">
        <f t="shared" si="33"/>
        <v>237</v>
      </c>
      <c r="Q181" s="35">
        <f t="shared" si="34"/>
        <v>363</v>
      </c>
      <c r="R181" s="35">
        <f t="shared" si="34"/>
        <v>561</v>
      </c>
      <c r="S181" s="35">
        <f t="shared" si="34"/>
        <v>366</v>
      </c>
      <c r="T181" s="41"/>
    </row>
    <row r="182" spans="1:20" ht="13.5">
      <c r="A182" s="7">
        <v>18</v>
      </c>
      <c r="B182" s="33" t="s">
        <v>56</v>
      </c>
      <c r="C182" s="34" t="s">
        <v>178</v>
      </c>
      <c r="D182" s="35">
        <f t="shared" si="28"/>
        <v>7326</v>
      </c>
      <c r="E182" s="35">
        <f t="shared" si="28"/>
        <v>7049</v>
      </c>
      <c r="F182" s="35">
        <f t="shared" si="28"/>
        <v>576</v>
      </c>
      <c r="G182" s="38">
        <f t="shared" si="29"/>
        <v>0.08171371825790892</v>
      </c>
      <c r="H182" s="38">
        <f t="shared" si="30"/>
        <v>2.8372818839551712</v>
      </c>
      <c r="I182" s="35">
        <f t="shared" si="31"/>
        <v>6231</v>
      </c>
      <c r="J182" s="35">
        <f t="shared" si="31"/>
        <v>308</v>
      </c>
      <c r="K182" s="35">
        <f t="shared" si="31"/>
        <v>310</v>
      </c>
      <c r="L182" s="35">
        <f t="shared" si="31"/>
        <v>161</v>
      </c>
      <c r="M182" s="35">
        <f t="shared" si="31"/>
        <v>28</v>
      </c>
      <c r="N182" s="35">
        <f t="shared" si="31"/>
        <v>9</v>
      </c>
      <c r="O182" s="35">
        <f t="shared" si="32"/>
        <v>2</v>
      </c>
      <c r="P182" s="40">
        <f t="shared" si="33"/>
        <v>200</v>
      </c>
      <c r="Q182" s="35">
        <f t="shared" si="34"/>
        <v>58</v>
      </c>
      <c r="R182" s="35">
        <f t="shared" si="34"/>
        <v>302</v>
      </c>
      <c r="S182" s="35">
        <f t="shared" si="34"/>
        <v>383</v>
      </c>
      <c r="T182" s="41"/>
    </row>
    <row r="183" spans="1:20" ht="13.5">
      <c r="A183" s="7">
        <v>19</v>
      </c>
      <c r="B183" s="33" t="s">
        <v>57</v>
      </c>
      <c r="C183" s="34" t="s">
        <v>179</v>
      </c>
      <c r="D183" s="35">
        <f t="shared" si="28"/>
        <v>7793</v>
      </c>
      <c r="E183" s="35">
        <f t="shared" si="28"/>
        <v>7069</v>
      </c>
      <c r="F183" s="35">
        <f t="shared" si="28"/>
        <v>688</v>
      </c>
      <c r="G183" s="38">
        <f t="shared" si="29"/>
        <v>0.09732635450558778</v>
      </c>
      <c r="H183" s="38">
        <f t="shared" si="30"/>
        <v>3.748762201159994</v>
      </c>
      <c r="I183" s="35">
        <f t="shared" si="31"/>
        <v>5815</v>
      </c>
      <c r="J183" s="35">
        <f t="shared" si="31"/>
        <v>832</v>
      </c>
      <c r="K183" s="35">
        <f t="shared" si="31"/>
        <v>157</v>
      </c>
      <c r="L183" s="35">
        <f t="shared" si="31"/>
        <v>218</v>
      </c>
      <c r="M183" s="35">
        <f t="shared" si="31"/>
        <v>23</v>
      </c>
      <c r="N183" s="35">
        <f t="shared" si="31"/>
        <v>12</v>
      </c>
      <c r="O183" s="35">
        <f t="shared" si="32"/>
        <v>12</v>
      </c>
      <c r="P183" s="40">
        <f t="shared" si="33"/>
        <v>265</v>
      </c>
      <c r="Q183" s="35">
        <f t="shared" si="34"/>
        <v>411</v>
      </c>
      <c r="R183" s="35">
        <f t="shared" si="34"/>
        <v>473</v>
      </c>
      <c r="S183" s="35">
        <f t="shared" si="34"/>
        <v>240</v>
      </c>
      <c r="T183" s="41"/>
    </row>
    <row r="184" spans="1:20" ht="13.5">
      <c r="A184" s="7">
        <v>20</v>
      </c>
      <c r="B184" s="53" t="s">
        <v>58</v>
      </c>
      <c r="C184" s="54" t="s">
        <v>180</v>
      </c>
      <c r="D184" s="45">
        <f t="shared" si="28"/>
        <v>19730</v>
      </c>
      <c r="E184" s="45">
        <f t="shared" si="28"/>
        <v>18450</v>
      </c>
      <c r="F184" s="45">
        <f t="shared" si="28"/>
        <v>1960</v>
      </c>
      <c r="G184" s="48">
        <f t="shared" si="29"/>
        <v>0.10623306233062331</v>
      </c>
      <c r="H184" s="48">
        <f t="shared" si="30"/>
        <v>3.523035230352303</v>
      </c>
      <c r="I184" s="45">
        <f t="shared" si="31"/>
        <v>11780</v>
      </c>
      <c r="J184" s="45">
        <f t="shared" si="31"/>
        <v>6020</v>
      </c>
      <c r="K184" s="45">
        <f t="shared" si="31"/>
        <v>0</v>
      </c>
      <c r="L184" s="45">
        <f t="shared" si="31"/>
        <v>543</v>
      </c>
      <c r="M184" s="45">
        <f t="shared" si="31"/>
        <v>67</v>
      </c>
      <c r="N184" s="45">
        <f t="shared" si="31"/>
        <v>40</v>
      </c>
      <c r="O184" s="45">
        <f t="shared" si="32"/>
        <v>0</v>
      </c>
      <c r="P184" s="50">
        <f t="shared" si="33"/>
        <v>650</v>
      </c>
      <c r="Q184" s="45">
        <f t="shared" si="34"/>
        <v>462</v>
      </c>
      <c r="R184" s="45">
        <f t="shared" si="34"/>
        <v>1182</v>
      </c>
      <c r="S184" s="45">
        <f t="shared" si="34"/>
        <v>114</v>
      </c>
      <c r="T184" s="51"/>
    </row>
    <row r="185" spans="1:20" ht="13.5">
      <c r="A185" s="7">
        <v>21</v>
      </c>
      <c r="B185" s="24" t="s">
        <v>59</v>
      </c>
      <c r="C185" s="25" t="s">
        <v>181</v>
      </c>
      <c r="D185" s="26">
        <f t="shared" si="28"/>
        <v>19195</v>
      </c>
      <c r="E185" s="26">
        <f t="shared" si="28"/>
        <v>17925</v>
      </c>
      <c r="F185" s="26">
        <f t="shared" si="28"/>
        <v>1147</v>
      </c>
      <c r="G185" s="29">
        <f t="shared" si="29"/>
        <v>0.06398884239888424</v>
      </c>
      <c r="H185" s="29">
        <f t="shared" si="30"/>
        <v>2.315202231520223</v>
      </c>
      <c r="I185" s="26">
        <f t="shared" si="31"/>
        <v>9084</v>
      </c>
      <c r="J185" s="26">
        <f t="shared" si="31"/>
        <v>8426</v>
      </c>
      <c r="K185" s="26">
        <f t="shared" si="31"/>
        <v>0</v>
      </c>
      <c r="L185" s="26">
        <f t="shared" si="31"/>
        <v>350</v>
      </c>
      <c r="M185" s="26">
        <f t="shared" si="31"/>
        <v>41</v>
      </c>
      <c r="N185" s="26">
        <f t="shared" si="31"/>
        <v>15</v>
      </c>
      <c r="O185" s="26">
        <f t="shared" si="32"/>
        <v>9</v>
      </c>
      <c r="P185" s="31">
        <f t="shared" si="33"/>
        <v>415</v>
      </c>
      <c r="Q185" s="26">
        <f t="shared" si="34"/>
        <v>561</v>
      </c>
      <c r="R185" s="26">
        <f t="shared" si="34"/>
        <v>1085</v>
      </c>
      <c r="S185" s="26">
        <f t="shared" si="34"/>
        <v>572</v>
      </c>
      <c r="T185" s="32"/>
    </row>
    <row r="186" spans="1:20" ht="13.5">
      <c r="A186" s="7">
        <v>22</v>
      </c>
      <c r="B186" s="33" t="s">
        <v>60</v>
      </c>
      <c r="C186" s="34" t="s">
        <v>182</v>
      </c>
      <c r="D186" s="35">
        <f t="shared" si="28"/>
        <v>34913</v>
      </c>
      <c r="E186" s="35">
        <f t="shared" si="28"/>
        <v>33090</v>
      </c>
      <c r="F186" s="35">
        <f t="shared" si="28"/>
        <v>2285</v>
      </c>
      <c r="G186" s="38">
        <f t="shared" si="29"/>
        <v>0.06905409489271683</v>
      </c>
      <c r="H186" s="38">
        <f t="shared" si="30"/>
        <v>2.3390752493200364</v>
      </c>
      <c r="I186" s="35">
        <f t="shared" si="31"/>
        <v>20931</v>
      </c>
      <c r="J186" s="35">
        <f t="shared" si="31"/>
        <v>11385</v>
      </c>
      <c r="K186" s="35">
        <f t="shared" si="31"/>
        <v>0</v>
      </c>
      <c r="L186" s="35">
        <f t="shared" si="31"/>
        <v>629</v>
      </c>
      <c r="M186" s="35">
        <f t="shared" si="31"/>
        <v>88</v>
      </c>
      <c r="N186" s="35">
        <f t="shared" si="31"/>
        <v>38</v>
      </c>
      <c r="O186" s="35">
        <f t="shared" si="32"/>
        <v>19</v>
      </c>
      <c r="P186" s="40">
        <f t="shared" si="33"/>
        <v>774</v>
      </c>
      <c r="Q186" s="35">
        <f t="shared" si="34"/>
        <v>966</v>
      </c>
      <c r="R186" s="35">
        <f t="shared" si="34"/>
        <v>2961</v>
      </c>
      <c r="S186" s="35">
        <f t="shared" si="34"/>
        <v>433</v>
      </c>
      <c r="T186" s="41"/>
    </row>
    <row r="187" spans="1:20" ht="13.5">
      <c r="A187" s="7">
        <v>23</v>
      </c>
      <c r="B187" s="33" t="s">
        <v>61</v>
      </c>
      <c r="C187" s="34" t="s">
        <v>183</v>
      </c>
      <c r="D187" s="35">
        <f t="shared" si="28"/>
        <v>72226</v>
      </c>
      <c r="E187" s="35">
        <f t="shared" si="28"/>
        <v>69144</v>
      </c>
      <c r="F187" s="35">
        <f t="shared" si="28"/>
        <v>4445</v>
      </c>
      <c r="G187" s="38">
        <f t="shared" si="29"/>
        <v>0.06428612750202475</v>
      </c>
      <c r="H187" s="38">
        <f t="shared" si="30"/>
        <v>2.081163947703344</v>
      </c>
      <c r="I187" s="35">
        <f t="shared" si="31"/>
        <v>24311</v>
      </c>
      <c r="J187" s="35">
        <f t="shared" si="31"/>
        <v>43390</v>
      </c>
      <c r="K187" s="35">
        <f t="shared" si="31"/>
        <v>4</v>
      </c>
      <c r="L187" s="35">
        <f t="shared" si="31"/>
        <v>1203</v>
      </c>
      <c r="M187" s="35">
        <f t="shared" si="31"/>
        <v>165</v>
      </c>
      <c r="N187" s="35">
        <f t="shared" si="31"/>
        <v>71</v>
      </c>
      <c r="O187" s="35">
        <f t="shared" si="32"/>
        <v>0</v>
      </c>
      <c r="P187" s="40">
        <f t="shared" si="33"/>
        <v>1439</v>
      </c>
      <c r="Q187" s="35">
        <f t="shared" si="34"/>
        <v>4917</v>
      </c>
      <c r="R187" s="35">
        <f t="shared" si="34"/>
        <v>8107</v>
      </c>
      <c r="S187" s="35">
        <f t="shared" si="34"/>
        <v>4921</v>
      </c>
      <c r="T187" s="41"/>
    </row>
    <row r="188" spans="1:20" ht="13.5">
      <c r="A188" s="7">
        <v>24</v>
      </c>
      <c r="B188" s="33" t="s">
        <v>62</v>
      </c>
      <c r="C188" s="34" t="s">
        <v>184</v>
      </c>
      <c r="D188" s="35">
        <f t="shared" si="28"/>
        <v>16938</v>
      </c>
      <c r="E188" s="35">
        <f t="shared" si="28"/>
        <v>16042</v>
      </c>
      <c r="F188" s="35">
        <f t="shared" si="28"/>
        <v>1115</v>
      </c>
      <c r="G188" s="38">
        <f t="shared" si="29"/>
        <v>0.06950504924572996</v>
      </c>
      <c r="H188" s="38">
        <f t="shared" si="30"/>
        <v>2.5620246852013464</v>
      </c>
      <c r="I188" s="35">
        <f t="shared" si="31"/>
        <v>13574</v>
      </c>
      <c r="J188" s="35">
        <f t="shared" si="31"/>
        <v>1797</v>
      </c>
      <c r="K188" s="35">
        <f t="shared" si="31"/>
        <v>260</v>
      </c>
      <c r="L188" s="35">
        <f t="shared" si="31"/>
        <v>330</v>
      </c>
      <c r="M188" s="35">
        <f t="shared" si="31"/>
        <v>35</v>
      </c>
      <c r="N188" s="35">
        <f t="shared" si="31"/>
        <v>20</v>
      </c>
      <c r="O188" s="35">
        <f t="shared" si="32"/>
        <v>26</v>
      </c>
      <c r="P188" s="40">
        <f t="shared" si="33"/>
        <v>411</v>
      </c>
      <c r="Q188" s="35">
        <f t="shared" si="34"/>
        <v>823</v>
      </c>
      <c r="R188" s="35">
        <f t="shared" si="34"/>
        <v>1123</v>
      </c>
      <c r="S188" s="35">
        <f t="shared" si="34"/>
        <v>589</v>
      </c>
      <c r="T188" s="41"/>
    </row>
    <row r="189" spans="1:20" ht="13.5">
      <c r="A189" s="7">
        <v>25</v>
      </c>
      <c r="B189" s="109" t="s">
        <v>63</v>
      </c>
      <c r="C189" s="110" t="s">
        <v>185</v>
      </c>
      <c r="D189" s="111">
        <f t="shared" si="28"/>
        <v>13759</v>
      </c>
      <c r="E189" s="111">
        <f t="shared" si="28"/>
        <v>12809</v>
      </c>
      <c r="F189" s="111">
        <f t="shared" si="28"/>
        <v>880</v>
      </c>
      <c r="G189" s="114">
        <f t="shared" si="29"/>
        <v>0.06870169412132095</v>
      </c>
      <c r="H189" s="114">
        <f t="shared" si="30"/>
        <v>2.271840112420954</v>
      </c>
      <c r="I189" s="111">
        <f t="shared" si="31"/>
        <v>11072</v>
      </c>
      <c r="J189" s="111">
        <f t="shared" si="31"/>
        <v>1291</v>
      </c>
      <c r="K189" s="111">
        <f t="shared" si="31"/>
        <v>155</v>
      </c>
      <c r="L189" s="111">
        <f t="shared" si="31"/>
        <v>218</v>
      </c>
      <c r="M189" s="111">
        <f t="shared" si="31"/>
        <v>46</v>
      </c>
      <c r="N189" s="111">
        <f t="shared" si="31"/>
        <v>23</v>
      </c>
      <c r="O189" s="111">
        <f t="shared" si="32"/>
        <v>4</v>
      </c>
      <c r="P189" s="116">
        <f t="shared" si="33"/>
        <v>291</v>
      </c>
      <c r="Q189" s="111">
        <f t="shared" si="34"/>
        <v>122</v>
      </c>
      <c r="R189" s="111">
        <f t="shared" si="34"/>
        <v>1146</v>
      </c>
      <c r="S189" s="111">
        <f t="shared" si="34"/>
        <v>0</v>
      </c>
      <c r="T189" s="41"/>
    </row>
    <row r="190" spans="1:20" ht="13.5">
      <c r="A190" s="7">
        <v>26</v>
      </c>
      <c r="B190" s="24" t="s">
        <v>64</v>
      </c>
      <c r="C190" s="25" t="s">
        <v>186</v>
      </c>
      <c r="D190" s="26">
        <f t="shared" si="28"/>
        <v>22342</v>
      </c>
      <c r="E190" s="26">
        <f t="shared" si="28"/>
        <v>20730</v>
      </c>
      <c r="F190" s="26">
        <f t="shared" si="28"/>
        <v>1305</v>
      </c>
      <c r="G190" s="29">
        <f t="shared" si="29"/>
        <v>0.06295224312590449</v>
      </c>
      <c r="H190" s="29">
        <f t="shared" si="30"/>
        <v>2.4216111915098892</v>
      </c>
      <c r="I190" s="26">
        <f t="shared" si="31"/>
        <v>9371</v>
      </c>
      <c r="J190" s="26">
        <f t="shared" si="31"/>
        <v>10857</v>
      </c>
      <c r="K190" s="26">
        <f t="shared" si="31"/>
        <v>0</v>
      </c>
      <c r="L190" s="26">
        <f t="shared" si="31"/>
        <v>377</v>
      </c>
      <c r="M190" s="26">
        <f t="shared" si="31"/>
        <v>39</v>
      </c>
      <c r="N190" s="26">
        <f t="shared" si="31"/>
        <v>23</v>
      </c>
      <c r="O190" s="26">
        <f t="shared" si="32"/>
        <v>63</v>
      </c>
      <c r="P190" s="31">
        <f t="shared" si="33"/>
        <v>502</v>
      </c>
      <c r="Q190" s="26">
        <f t="shared" si="34"/>
        <v>1163</v>
      </c>
      <c r="R190" s="26">
        <f t="shared" si="34"/>
        <v>1364</v>
      </c>
      <c r="S190" s="26">
        <f t="shared" si="34"/>
        <v>999</v>
      </c>
      <c r="T190" s="41"/>
    </row>
    <row r="191" spans="1:20" ht="13.5">
      <c r="A191" s="7">
        <v>27</v>
      </c>
      <c r="B191" s="33" t="s">
        <v>65</v>
      </c>
      <c r="C191" s="34" t="s">
        <v>187</v>
      </c>
      <c r="D191" s="35">
        <f t="shared" si="28"/>
        <v>80422</v>
      </c>
      <c r="E191" s="35">
        <f t="shared" si="28"/>
        <v>74019</v>
      </c>
      <c r="F191" s="35">
        <f t="shared" si="28"/>
        <v>5816</v>
      </c>
      <c r="G191" s="38">
        <f t="shared" si="29"/>
        <v>0.07857442008133048</v>
      </c>
      <c r="H191" s="38">
        <f t="shared" si="30"/>
        <v>2.8317053729447843</v>
      </c>
      <c r="I191" s="35">
        <f t="shared" si="31"/>
        <v>32775</v>
      </c>
      <c r="J191" s="35">
        <f t="shared" si="31"/>
        <v>39147</v>
      </c>
      <c r="K191" s="35">
        <f t="shared" si="31"/>
        <v>1</v>
      </c>
      <c r="L191" s="35">
        <f t="shared" si="31"/>
        <v>1772</v>
      </c>
      <c r="M191" s="35">
        <f t="shared" si="31"/>
        <v>230</v>
      </c>
      <c r="N191" s="35">
        <f aca="true" t="shared" si="35" ref="N191:N211">SUMIF($A$8:$A$146,$A191,N$8:N$146)</f>
        <v>86</v>
      </c>
      <c r="O191" s="35">
        <f t="shared" si="32"/>
        <v>8</v>
      </c>
      <c r="P191" s="40">
        <f t="shared" si="33"/>
        <v>2096</v>
      </c>
      <c r="Q191" s="35">
        <f t="shared" si="34"/>
        <v>6401</v>
      </c>
      <c r="R191" s="35">
        <f t="shared" si="34"/>
        <v>6424</v>
      </c>
      <c r="S191" s="35">
        <f t="shared" si="34"/>
        <v>3508</v>
      </c>
      <c r="T191" s="41"/>
    </row>
    <row r="192" spans="1:20" ht="13.5">
      <c r="A192" s="7">
        <v>28</v>
      </c>
      <c r="B192" s="33" t="s">
        <v>66</v>
      </c>
      <c r="C192" s="34" t="s">
        <v>188</v>
      </c>
      <c r="D192" s="35">
        <f t="shared" si="28"/>
        <v>50770</v>
      </c>
      <c r="E192" s="35">
        <f t="shared" si="28"/>
        <v>48082</v>
      </c>
      <c r="F192" s="35">
        <f t="shared" si="28"/>
        <v>2913</v>
      </c>
      <c r="G192" s="38">
        <f t="shared" si="29"/>
        <v>0.06058400232935402</v>
      </c>
      <c r="H192" s="38">
        <f t="shared" si="30"/>
        <v>2.0236263050621854</v>
      </c>
      <c r="I192" s="35">
        <f t="shared" si="31"/>
        <v>29789</v>
      </c>
      <c r="J192" s="35">
        <f t="shared" si="31"/>
        <v>17248</v>
      </c>
      <c r="K192" s="35">
        <f t="shared" si="31"/>
        <v>72</v>
      </c>
      <c r="L192" s="35">
        <f t="shared" si="31"/>
        <v>808</v>
      </c>
      <c r="M192" s="35">
        <f t="shared" si="31"/>
        <v>112</v>
      </c>
      <c r="N192" s="35">
        <f t="shared" si="35"/>
        <v>53</v>
      </c>
      <c r="O192" s="35">
        <f t="shared" si="32"/>
        <v>0</v>
      </c>
      <c r="P192" s="40">
        <f t="shared" si="33"/>
        <v>973</v>
      </c>
      <c r="Q192" s="35">
        <f t="shared" si="34"/>
        <v>2786</v>
      </c>
      <c r="R192" s="35">
        <f t="shared" si="34"/>
        <v>4334</v>
      </c>
      <c r="S192" s="35">
        <f t="shared" si="34"/>
        <v>2005</v>
      </c>
      <c r="T192" s="41"/>
    </row>
    <row r="193" spans="1:20" ht="13.5">
      <c r="A193" s="7">
        <v>29</v>
      </c>
      <c r="B193" s="33" t="s">
        <v>67</v>
      </c>
      <c r="C193" s="34" t="s">
        <v>189</v>
      </c>
      <c r="D193" s="35">
        <f t="shared" si="28"/>
        <v>11862</v>
      </c>
      <c r="E193" s="35">
        <f t="shared" si="28"/>
        <v>10392</v>
      </c>
      <c r="F193" s="35">
        <f t="shared" si="28"/>
        <v>680</v>
      </c>
      <c r="G193" s="38">
        <f t="shared" si="29"/>
        <v>0.06543494996150885</v>
      </c>
      <c r="H193" s="38">
        <f t="shared" si="30"/>
        <v>2.242109314857583</v>
      </c>
      <c r="I193" s="35">
        <f t="shared" si="31"/>
        <v>4697</v>
      </c>
      <c r="J193" s="35">
        <f t="shared" si="31"/>
        <v>5438</v>
      </c>
      <c r="K193" s="35">
        <f t="shared" si="31"/>
        <v>24</v>
      </c>
      <c r="L193" s="35">
        <f t="shared" si="31"/>
        <v>201</v>
      </c>
      <c r="M193" s="35">
        <f t="shared" si="31"/>
        <v>18</v>
      </c>
      <c r="N193" s="35">
        <f t="shared" si="35"/>
        <v>9</v>
      </c>
      <c r="O193" s="35">
        <f t="shared" si="32"/>
        <v>5</v>
      </c>
      <c r="P193" s="40">
        <f t="shared" si="33"/>
        <v>233</v>
      </c>
      <c r="Q193" s="35">
        <f t="shared" si="34"/>
        <v>411</v>
      </c>
      <c r="R193" s="35">
        <f t="shared" si="34"/>
        <v>824</v>
      </c>
      <c r="S193" s="35">
        <f t="shared" si="34"/>
        <v>391</v>
      </c>
      <c r="T193" s="41"/>
    </row>
    <row r="194" spans="1:20" ht="13.5">
      <c r="A194" s="7">
        <v>30</v>
      </c>
      <c r="B194" s="53" t="s">
        <v>68</v>
      </c>
      <c r="C194" s="44" t="s">
        <v>5</v>
      </c>
      <c r="D194" s="45">
        <f t="shared" si="28"/>
        <v>8359</v>
      </c>
      <c r="E194" s="45">
        <f t="shared" si="28"/>
        <v>7825</v>
      </c>
      <c r="F194" s="45">
        <f t="shared" si="28"/>
        <v>565</v>
      </c>
      <c r="G194" s="48">
        <f t="shared" si="29"/>
        <v>0.07220447284345048</v>
      </c>
      <c r="H194" s="48">
        <f t="shared" si="30"/>
        <v>2.63258785942492</v>
      </c>
      <c r="I194" s="45">
        <f t="shared" si="31"/>
        <v>5148</v>
      </c>
      <c r="J194" s="45">
        <f t="shared" si="31"/>
        <v>2356</v>
      </c>
      <c r="K194" s="45">
        <f t="shared" si="31"/>
        <v>115</v>
      </c>
      <c r="L194" s="45">
        <f t="shared" si="31"/>
        <v>160</v>
      </c>
      <c r="M194" s="45">
        <f t="shared" si="31"/>
        <v>19</v>
      </c>
      <c r="N194" s="45">
        <f t="shared" si="35"/>
        <v>27</v>
      </c>
      <c r="O194" s="45">
        <f t="shared" si="32"/>
        <v>0</v>
      </c>
      <c r="P194" s="50">
        <f t="shared" si="33"/>
        <v>206</v>
      </c>
      <c r="Q194" s="45">
        <f t="shared" si="34"/>
        <v>273</v>
      </c>
      <c r="R194" s="45">
        <f t="shared" si="34"/>
        <v>425</v>
      </c>
      <c r="S194" s="45">
        <f t="shared" si="34"/>
        <v>45</v>
      </c>
      <c r="T194" s="51"/>
    </row>
    <row r="195" spans="1:20" ht="13.5">
      <c r="A195" s="7">
        <v>31</v>
      </c>
      <c r="B195" s="24" t="s">
        <v>69</v>
      </c>
      <c r="C195" s="25" t="s">
        <v>190</v>
      </c>
      <c r="D195" s="26">
        <f t="shared" si="28"/>
        <v>5319</v>
      </c>
      <c r="E195" s="26">
        <f t="shared" si="28"/>
        <v>5091</v>
      </c>
      <c r="F195" s="26">
        <f t="shared" si="28"/>
        <v>572</v>
      </c>
      <c r="G195" s="29">
        <f t="shared" si="29"/>
        <v>0.11235513651541937</v>
      </c>
      <c r="H195" s="29">
        <f t="shared" si="30"/>
        <v>3.378511098016107</v>
      </c>
      <c r="I195" s="26">
        <f t="shared" si="31"/>
        <v>2516</v>
      </c>
      <c r="J195" s="26">
        <f t="shared" si="31"/>
        <v>2402</v>
      </c>
      <c r="K195" s="26">
        <f t="shared" si="31"/>
        <v>1</v>
      </c>
      <c r="L195" s="26">
        <f t="shared" si="31"/>
        <v>145</v>
      </c>
      <c r="M195" s="26">
        <f t="shared" si="31"/>
        <v>24</v>
      </c>
      <c r="N195" s="26">
        <f t="shared" si="35"/>
        <v>3</v>
      </c>
      <c r="O195" s="26">
        <f t="shared" si="32"/>
        <v>0</v>
      </c>
      <c r="P195" s="31">
        <f t="shared" si="33"/>
        <v>172</v>
      </c>
      <c r="Q195" s="26">
        <f t="shared" si="34"/>
        <v>203</v>
      </c>
      <c r="R195" s="26">
        <f t="shared" si="34"/>
        <v>322</v>
      </c>
      <c r="S195" s="26">
        <f t="shared" si="34"/>
        <v>740</v>
      </c>
      <c r="T195" s="32"/>
    </row>
    <row r="196" spans="1:20" ht="13.5">
      <c r="A196" s="7">
        <v>32</v>
      </c>
      <c r="B196" s="33" t="s">
        <v>70</v>
      </c>
      <c r="C196" s="34" t="s">
        <v>191</v>
      </c>
      <c r="D196" s="35">
        <f t="shared" si="28"/>
        <v>6115</v>
      </c>
      <c r="E196" s="35">
        <f t="shared" si="28"/>
        <v>5635</v>
      </c>
      <c r="F196" s="35">
        <f t="shared" si="28"/>
        <v>659</v>
      </c>
      <c r="G196" s="38">
        <f t="shared" si="29"/>
        <v>0.11694764862466726</v>
      </c>
      <c r="H196" s="38">
        <f t="shared" si="30"/>
        <v>4.365572315882875</v>
      </c>
      <c r="I196" s="35">
        <f t="shared" si="31"/>
        <v>2255</v>
      </c>
      <c r="J196" s="35">
        <f t="shared" si="31"/>
        <v>3124</v>
      </c>
      <c r="K196" s="35">
        <f t="shared" si="31"/>
        <v>10</v>
      </c>
      <c r="L196" s="35">
        <f t="shared" si="31"/>
        <v>193</v>
      </c>
      <c r="M196" s="35">
        <f t="shared" si="31"/>
        <v>14</v>
      </c>
      <c r="N196" s="35">
        <f t="shared" si="35"/>
        <v>18</v>
      </c>
      <c r="O196" s="35">
        <f t="shared" si="32"/>
        <v>21</v>
      </c>
      <c r="P196" s="40">
        <f t="shared" si="33"/>
        <v>246</v>
      </c>
      <c r="Q196" s="35">
        <f t="shared" si="34"/>
        <v>138</v>
      </c>
      <c r="R196" s="35">
        <f t="shared" si="34"/>
        <v>434</v>
      </c>
      <c r="S196" s="35">
        <f t="shared" si="34"/>
        <v>378</v>
      </c>
      <c r="T196" s="41"/>
    </row>
    <row r="197" spans="1:20" ht="13.5">
      <c r="A197" s="7">
        <v>33</v>
      </c>
      <c r="B197" s="33" t="s">
        <v>71</v>
      </c>
      <c r="C197" s="34" t="s">
        <v>192</v>
      </c>
      <c r="D197" s="35">
        <f t="shared" si="28"/>
        <v>27357</v>
      </c>
      <c r="E197" s="35">
        <f t="shared" si="28"/>
        <v>23152</v>
      </c>
      <c r="F197" s="35">
        <f t="shared" si="28"/>
        <v>1831</v>
      </c>
      <c r="G197" s="38">
        <f t="shared" si="29"/>
        <v>0.0790860400829302</v>
      </c>
      <c r="H197" s="38">
        <f t="shared" si="30"/>
        <v>2.7470628887353143</v>
      </c>
      <c r="I197" s="35">
        <f t="shared" si="31"/>
        <v>12468</v>
      </c>
      <c r="J197" s="35">
        <f t="shared" si="31"/>
        <v>4528</v>
      </c>
      <c r="K197" s="35">
        <f t="shared" si="31"/>
        <v>5520</v>
      </c>
      <c r="L197" s="35">
        <f t="shared" si="31"/>
        <v>539</v>
      </c>
      <c r="M197" s="35">
        <f t="shared" si="31"/>
        <v>73</v>
      </c>
      <c r="N197" s="35">
        <f t="shared" si="35"/>
        <v>20</v>
      </c>
      <c r="O197" s="35">
        <f t="shared" si="32"/>
        <v>4</v>
      </c>
      <c r="P197" s="40">
        <f t="shared" si="33"/>
        <v>636</v>
      </c>
      <c r="Q197" s="35">
        <f t="shared" si="34"/>
        <v>904</v>
      </c>
      <c r="R197" s="35">
        <f t="shared" si="34"/>
        <v>627</v>
      </c>
      <c r="S197" s="35">
        <f t="shared" si="34"/>
        <v>223</v>
      </c>
      <c r="T197" s="41"/>
    </row>
    <row r="198" spans="1:20" ht="13.5">
      <c r="A198" s="7">
        <v>34</v>
      </c>
      <c r="B198" s="33" t="s">
        <v>72</v>
      </c>
      <c r="C198" s="34" t="s">
        <v>193</v>
      </c>
      <c r="D198" s="35">
        <f t="shared" si="28"/>
        <v>26060</v>
      </c>
      <c r="E198" s="35">
        <f t="shared" si="28"/>
        <v>23572</v>
      </c>
      <c r="F198" s="35">
        <f t="shared" si="28"/>
        <v>1556</v>
      </c>
      <c r="G198" s="38">
        <f t="shared" si="29"/>
        <v>0.0660105209570677</v>
      </c>
      <c r="H198" s="38">
        <f t="shared" si="30"/>
        <v>2.4817580179874428</v>
      </c>
      <c r="I198" s="35">
        <f t="shared" si="31"/>
        <v>15322</v>
      </c>
      <c r="J198" s="35">
        <f t="shared" si="31"/>
        <v>7663</v>
      </c>
      <c r="K198" s="35">
        <f t="shared" si="31"/>
        <v>2</v>
      </c>
      <c r="L198" s="35">
        <f t="shared" si="31"/>
        <v>510</v>
      </c>
      <c r="M198" s="35">
        <f t="shared" si="31"/>
        <v>44</v>
      </c>
      <c r="N198" s="35">
        <f t="shared" si="35"/>
        <v>31</v>
      </c>
      <c r="O198" s="35">
        <f t="shared" si="32"/>
        <v>0</v>
      </c>
      <c r="P198" s="40">
        <f t="shared" si="33"/>
        <v>585</v>
      </c>
      <c r="Q198" s="35">
        <f t="shared" si="34"/>
        <v>465</v>
      </c>
      <c r="R198" s="35">
        <f t="shared" si="34"/>
        <v>1340</v>
      </c>
      <c r="S198" s="35">
        <f t="shared" si="34"/>
        <v>399</v>
      </c>
      <c r="T198" s="41"/>
    </row>
    <row r="199" spans="1:20" ht="13.5">
      <c r="A199" s="7">
        <v>35</v>
      </c>
      <c r="B199" s="53" t="s">
        <v>73</v>
      </c>
      <c r="C199" s="54" t="s">
        <v>194</v>
      </c>
      <c r="D199" s="45">
        <f t="shared" si="28"/>
        <v>12059</v>
      </c>
      <c r="E199" s="45">
        <f t="shared" si="28"/>
        <v>11153</v>
      </c>
      <c r="F199" s="45">
        <f t="shared" si="28"/>
        <v>1169</v>
      </c>
      <c r="G199" s="48">
        <f t="shared" si="29"/>
        <v>0.10481484802295346</v>
      </c>
      <c r="H199" s="48">
        <f t="shared" si="30"/>
        <v>3.3443916435039895</v>
      </c>
      <c r="I199" s="45">
        <f t="shared" si="31"/>
        <v>9924</v>
      </c>
      <c r="J199" s="45">
        <f t="shared" si="31"/>
        <v>856</v>
      </c>
      <c r="K199" s="45">
        <f t="shared" si="31"/>
        <v>0</v>
      </c>
      <c r="L199" s="45">
        <f t="shared" si="31"/>
        <v>324</v>
      </c>
      <c r="M199" s="45">
        <f t="shared" si="31"/>
        <v>34</v>
      </c>
      <c r="N199" s="45">
        <f t="shared" si="35"/>
        <v>15</v>
      </c>
      <c r="O199" s="45">
        <f t="shared" si="32"/>
        <v>0</v>
      </c>
      <c r="P199" s="50">
        <f t="shared" si="33"/>
        <v>373</v>
      </c>
      <c r="Q199" s="45">
        <f t="shared" si="34"/>
        <v>417</v>
      </c>
      <c r="R199" s="45">
        <f t="shared" si="34"/>
        <v>518</v>
      </c>
      <c r="S199" s="45">
        <f t="shared" si="34"/>
        <v>230</v>
      </c>
      <c r="T199" s="41"/>
    </row>
    <row r="200" spans="1:20" ht="13.5">
      <c r="A200" s="7">
        <v>36</v>
      </c>
      <c r="B200" s="117" t="s">
        <v>74</v>
      </c>
      <c r="C200" s="118" t="s">
        <v>195</v>
      </c>
      <c r="D200" s="104">
        <f t="shared" si="28"/>
        <v>6492</v>
      </c>
      <c r="E200" s="104">
        <f t="shared" si="28"/>
        <v>6022</v>
      </c>
      <c r="F200" s="104">
        <f t="shared" si="28"/>
        <v>516</v>
      </c>
      <c r="G200" s="119">
        <f t="shared" si="29"/>
        <v>0.08568581866489539</v>
      </c>
      <c r="H200" s="119">
        <f t="shared" si="30"/>
        <v>3.1052806376619064</v>
      </c>
      <c r="I200" s="104">
        <f t="shared" si="31"/>
        <v>2419</v>
      </c>
      <c r="J200" s="104">
        <f t="shared" si="31"/>
        <v>3397</v>
      </c>
      <c r="K200" s="104">
        <f t="shared" si="31"/>
        <v>19</v>
      </c>
      <c r="L200" s="104">
        <f t="shared" si="31"/>
        <v>162</v>
      </c>
      <c r="M200" s="104">
        <f t="shared" si="31"/>
        <v>21</v>
      </c>
      <c r="N200" s="104">
        <f t="shared" si="35"/>
        <v>4</v>
      </c>
      <c r="O200" s="104">
        <f t="shared" si="32"/>
        <v>0</v>
      </c>
      <c r="P200" s="108">
        <f t="shared" si="33"/>
        <v>187</v>
      </c>
      <c r="Q200" s="104">
        <f t="shared" si="34"/>
        <v>295</v>
      </c>
      <c r="R200" s="104">
        <f t="shared" si="34"/>
        <v>812</v>
      </c>
      <c r="S200" s="104">
        <f t="shared" si="34"/>
        <v>119</v>
      </c>
      <c r="T200" s="41"/>
    </row>
    <row r="201" spans="1:20" ht="13.5">
      <c r="A201" s="7">
        <v>37</v>
      </c>
      <c r="B201" s="33" t="s">
        <v>75</v>
      </c>
      <c r="C201" s="34" t="s">
        <v>196</v>
      </c>
      <c r="D201" s="35">
        <f t="shared" si="28"/>
        <v>9124</v>
      </c>
      <c r="E201" s="35">
        <f t="shared" si="28"/>
        <v>8393</v>
      </c>
      <c r="F201" s="35">
        <f t="shared" si="28"/>
        <v>569</v>
      </c>
      <c r="G201" s="38">
        <f t="shared" si="29"/>
        <v>0.06779459073037054</v>
      </c>
      <c r="H201" s="38">
        <f t="shared" si="30"/>
        <v>2.3710234719409033</v>
      </c>
      <c r="I201" s="35">
        <f t="shared" si="31"/>
        <v>6492</v>
      </c>
      <c r="J201" s="35">
        <f t="shared" si="31"/>
        <v>1701</v>
      </c>
      <c r="K201" s="35">
        <f t="shared" si="31"/>
        <v>1</v>
      </c>
      <c r="L201" s="35">
        <f t="shared" si="31"/>
        <v>173</v>
      </c>
      <c r="M201" s="35">
        <f t="shared" si="31"/>
        <v>17</v>
      </c>
      <c r="N201" s="35">
        <f t="shared" si="35"/>
        <v>9</v>
      </c>
      <c r="O201" s="35">
        <f t="shared" si="32"/>
        <v>0</v>
      </c>
      <c r="P201" s="40">
        <f t="shared" si="33"/>
        <v>199</v>
      </c>
      <c r="Q201" s="35">
        <f t="shared" si="34"/>
        <v>70</v>
      </c>
      <c r="R201" s="35">
        <f t="shared" si="34"/>
        <v>547</v>
      </c>
      <c r="S201" s="35">
        <f t="shared" si="34"/>
        <v>243</v>
      </c>
      <c r="T201" s="41"/>
    </row>
    <row r="202" spans="1:20" ht="13.5">
      <c r="A202" s="7">
        <v>38</v>
      </c>
      <c r="B202" s="33" t="s">
        <v>76</v>
      </c>
      <c r="C202" s="34" t="s">
        <v>197</v>
      </c>
      <c r="D202" s="35">
        <f t="shared" si="28"/>
        <v>12507</v>
      </c>
      <c r="E202" s="35">
        <f t="shared" si="28"/>
        <v>11221</v>
      </c>
      <c r="F202" s="35">
        <f t="shared" si="28"/>
        <v>983</v>
      </c>
      <c r="G202" s="38">
        <f t="shared" si="29"/>
        <v>0.08760360039212191</v>
      </c>
      <c r="H202" s="38">
        <f t="shared" si="30"/>
        <v>2.744853399875234</v>
      </c>
      <c r="I202" s="35">
        <f t="shared" si="31"/>
        <v>9704</v>
      </c>
      <c r="J202" s="35">
        <f t="shared" si="31"/>
        <v>1174</v>
      </c>
      <c r="K202" s="35">
        <f t="shared" si="31"/>
        <v>35</v>
      </c>
      <c r="L202" s="35">
        <f t="shared" si="31"/>
        <v>246</v>
      </c>
      <c r="M202" s="35">
        <f t="shared" si="31"/>
        <v>41</v>
      </c>
      <c r="N202" s="35">
        <f t="shared" si="35"/>
        <v>21</v>
      </c>
      <c r="O202" s="35">
        <f t="shared" si="32"/>
        <v>0</v>
      </c>
      <c r="P202" s="40">
        <f t="shared" si="33"/>
        <v>308</v>
      </c>
      <c r="Q202" s="35">
        <f t="shared" si="34"/>
        <v>181</v>
      </c>
      <c r="R202" s="35">
        <f t="shared" si="34"/>
        <v>1001</v>
      </c>
      <c r="S202" s="35">
        <f t="shared" si="34"/>
        <v>227</v>
      </c>
      <c r="T202" s="41"/>
    </row>
    <row r="203" spans="1:20" ht="13.5">
      <c r="A203" s="7">
        <v>39</v>
      </c>
      <c r="B203" s="33" t="s">
        <v>77</v>
      </c>
      <c r="C203" s="52" t="s">
        <v>198</v>
      </c>
      <c r="D203" s="35">
        <f t="shared" si="28"/>
        <v>9322</v>
      </c>
      <c r="E203" s="35">
        <f t="shared" si="28"/>
        <v>7389</v>
      </c>
      <c r="F203" s="35">
        <f t="shared" si="28"/>
        <v>1124</v>
      </c>
      <c r="G203" s="38">
        <f t="shared" si="29"/>
        <v>0.15211801326295846</v>
      </c>
      <c r="H203" s="38">
        <f t="shared" si="30"/>
        <v>4.587900933820544</v>
      </c>
      <c r="I203" s="35">
        <f t="shared" si="31"/>
        <v>5966</v>
      </c>
      <c r="J203" s="35">
        <f t="shared" si="31"/>
        <v>1078</v>
      </c>
      <c r="K203" s="35">
        <f t="shared" si="31"/>
        <v>6</v>
      </c>
      <c r="L203" s="35">
        <f t="shared" si="31"/>
        <v>245</v>
      </c>
      <c r="M203" s="35">
        <f t="shared" si="31"/>
        <v>78</v>
      </c>
      <c r="N203" s="35">
        <f t="shared" si="35"/>
        <v>16</v>
      </c>
      <c r="O203" s="35">
        <f t="shared" si="32"/>
        <v>0</v>
      </c>
      <c r="P203" s="40">
        <f t="shared" si="33"/>
        <v>339</v>
      </c>
      <c r="Q203" s="35">
        <f t="shared" si="34"/>
        <v>571</v>
      </c>
      <c r="R203" s="35">
        <f t="shared" si="34"/>
        <v>1293</v>
      </c>
      <c r="S203" s="35">
        <f t="shared" si="34"/>
        <v>503</v>
      </c>
      <c r="T203" s="41"/>
    </row>
    <row r="204" spans="1:20" ht="13.5">
      <c r="A204" s="7">
        <v>40</v>
      </c>
      <c r="B204" s="53" t="s">
        <v>78</v>
      </c>
      <c r="C204" s="54" t="s">
        <v>199</v>
      </c>
      <c r="D204" s="45">
        <f t="shared" si="28"/>
        <v>45583</v>
      </c>
      <c r="E204" s="45">
        <f t="shared" si="28"/>
        <v>37674</v>
      </c>
      <c r="F204" s="45">
        <f t="shared" si="28"/>
        <v>4926</v>
      </c>
      <c r="G204" s="48">
        <f t="shared" si="29"/>
        <v>0.13075330466634816</v>
      </c>
      <c r="H204" s="48">
        <f t="shared" si="30"/>
        <v>4.034612730264904</v>
      </c>
      <c r="I204" s="45">
        <f t="shared" si="31"/>
        <v>29003</v>
      </c>
      <c r="J204" s="45">
        <f t="shared" si="31"/>
        <v>7025</v>
      </c>
      <c r="K204" s="45">
        <f t="shared" si="31"/>
        <v>126</v>
      </c>
      <c r="L204" s="45">
        <f t="shared" si="31"/>
        <v>1256</v>
      </c>
      <c r="M204" s="45">
        <f t="shared" si="31"/>
        <v>182</v>
      </c>
      <c r="N204" s="45">
        <f t="shared" si="35"/>
        <v>60</v>
      </c>
      <c r="O204" s="45">
        <f t="shared" si="32"/>
        <v>22</v>
      </c>
      <c r="P204" s="50">
        <f t="shared" si="33"/>
        <v>1520</v>
      </c>
      <c r="Q204" s="45">
        <f t="shared" si="34"/>
        <v>1647</v>
      </c>
      <c r="R204" s="45">
        <f t="shared" si="34"/>
        <v>1938</v>
      </c>
      <c r="S204" s="45">
        <f t="shared" si="34"/>
        <v>1370</v>
      </c>
      <c r="T204" s="51"/>
    </row>
    <row r="205" spans="1:20" ht="13.5">
      <c r="A205" s="7">
        <v>41</v>
      </c>
      <c r="B205" s="24" t="s">
        <v>79</v>
      </c>
      <c r="C205" s="25" t="s">
        <v>200</v>
      </c>
      <c r="D205" s="26">
        <f t="shared" si="28"/>
        <v>7897</v>
      </c>
      <c r="E205" s="26">
        <f t="shared" si="28"/>
        <v>7518</v>
      </c>
      <c r="F205" s="26">
        <f t="shared" si="28"/>
        <v>835</v>
      </c>
      <c r="G205" s="29">
        <f t="shared" si="29"/>
        <v>0.11106677307794627</v>
      </c>
      <c r="H205" s="29">
        <f t="shared" si="30"/>
        <v>3.498270816706571</v>
      </c>
      <c r="I205" s="26">
        <f t="shared" si="31"/>
        <v>6150</v>
      </c>
      <c r="J205" s="26">
        <f t="shared" si="31"/>
        <v>1055</v>
      </c>
      <c r="K205" s="26">
        <f t="shared" si="31"/>
        <v>50</v>
      </c>
      <c r="L205" s="26">
        <f t="shared" si="31"/>
        <v>219</v>
      </c>
      <c r="M205" s="26">
        <f t="shared" si="31"/>
        <v>32</v>
      </c>
      <c r="N205" s="26">
        <f t="shared" si="35"/>
        <v>12</v>
      </c>
      <c r="O205" s="26">
        <f t="shared" si="32"/>
        <v>0</v>
      </c>
      <c r="P205" s="31">
        <f t="shared" si="33"/>
        <v>263</v>
      </c>
      <c r="Q205" s="26">
        <f t="shared" si="34"/>
        <v>246</v>
      </c>
      <c r="R205" s="26">
        <f t="shared" si="34"/>
        <v>440</v>
      </c>
      <c r="S205" s="26">
        <f t="shared" si="34"/>
        <v>153</v>
      </c>
      <c r="T205" s="32"/>
    </row>
    <row r="206" spans="1:20" ht="13.5">
      <c r="A206" s="7">
        <v>42</v>
      </c>
      <c r="B206" s="33" t="s">
        <v>80</v>
      </c>
      <c r="C206" s="34" t="s">
        <v>201</v>
      </c>
      <c r="D206" s="35">
        <f t="shared" si="28"/>
        <v>12786</v>
      </c>
      <c r="E206" s="35">
        <f t="shared" si="28"/>
        <v>12054</v>
      </c>
      <c r="F206" s="35">
        <f t="shared" si="28"/>
        <v>1679</v>
      </c>
      <c r="G206" s="38">
        <f t="shared" si="29"/>
        <v>0.13928986228637796</v>
      </c>
      <c r="H206" s="38">
        <f t="shared" si="30"/>
        <v>5.010784801725568</v>
      </c>
      <c r="I206" s="35">
        <f t="shared" si="31"/>
        <v>7394</v>
      </c>
      <c r="J206" s="35">
        <f t="shared" si="31"/>
        <v>4056</v>
      </c>
      <c r="K206" s="35">
        <f t="shared" si="31"/>
        <v>0</v>
      </c>
      <c r="L206" s="35">
        <f t="shared" si="31"/>
        <v>519</v>
      </c>
      <c r="M206" s="35">
        <f t="shared" si="31"/>
        <v>66</v>
      </c>
      <c r="N206" s="35">
        <f t="shared" si="35"/>
        <v>19</v>
      </c>
      <c r="O206" s="35">
        <f t="shared" si="32"/>
        <v>0</v>
      </c>
      <c r="P206" s="40">
        <f t="shared" si="33"/>
        <v>604</v>
      </c>
      <c r="Q206" s="35">
        <f t="shared" si="34"/>
        <v>668</v>
      </c>
      <c r="R206" s="35">
        <f t="shared" si="34"/>
        <v>1095</v>
      </c>
      <c r="S206" s="35">
        <f t="shared" si="34"/>
        <v>590</v>
      </c>
      <c r="T206" s="41"/>
    </row>
    <row r="207" spans="1:20" ht="13.5">
      <c r="A207" s="7">
        <v>43</v>
      </c>
      <c r="B207" s="33" t="s">
        <v>81</v>
      </c>
      <c r="C207" s="34" t="s">
        <v>202</v>
      </c>
      <c r="D207" s="35">
        <f t="shared" si="28"/>
        <v>16446</v>
      </c>
      <c r="E207" s="35">
        <f t="shared" si="28"/>
        <v>15474</v>
      </c>
      <c r="F207" s="35">
        <f t="shared" si="28"/>
        <v>2502</v>
      </c>
      <c r="G207" s="38">
        <f t="shared" si="29"/>
        <v>0.16169057774331136</v>
      </c>
      <c r="H207" s="38">
        <f t="shared" si="30"/>
        <v>4.8856145792943</v>
      </c>
      <c r="I207" s="35">
        <f t="shared" si="31"/>
        <v>7593</v>
      </c>
      <c r="J207" s="35">
        <f t="shared" si="31"/>
        <v>6356</v>
      </c>
      <c r="K207" s="35">
        <f t="shared" si="31"/>
        <v>769</v>
      </c>
      <c r="L207" s="35">
        <f t="shared" si="31"/>
        <v>628</v>
      </c>
      <c r="M207" s="35">
        <f t="shared" si="31"/>
        <v>89</v>
      </c>
      <c r="N207" s="35">
        <f t="shared" si="35"/>
        <v>35</v>
      </c>
      <c r="O207" s="35">
        <f t="shared" si="32"/>
        <v>4</v>
      </c>
      <c r="P207" s="40">
        <f t="shared" si="33"/>
        <v>756</v>
      </c>
      <c r="Q207" s="35">
        <f t="shared" si="34"/>
        <v>1529</v>
      </c>
      <c r="R207" s="35">
        <f t="shared" si="34"/>
        <v>1871</v>
      </c>
      <c r="S207" s="35">
        <f t="shared" si="34"/>
        <v>628</v>
      </c>
      <c r="T207" s="41"/>
    </row>
    <row r="208" spans="1:20" ht="13.5">
      <c r="A208" s="7">
        <v>44</v>
      </c>
      <c r="B208" s="33" t="s">
        <v>82</v>
      </c>
      <c r="C208" s="34" t="s">
        <v>203</v>
      </c>
      <c r="D208" s="35">
        <f t="shared" si="28"/>
        <v>9965</v>
      </c>
      <c r="E208" s="35">
        <f t="shared" si="28"/>
        <v>9063</v>
      </c>
      <c r="F208" s="35">
        <f t="shared" si="28"/>
        <v>1185</v>
      </c>
      <c r="G208" s="38">
        <f t="shared" si="29"/>
        <v>0.13075140681893413</v>
      </c>
      <c r="H208" s="38">
        <f t="shared" si="30"/>
        <v>4.479752841222553</v>
      </c>
      <c r="I208" s="35">
        <f t="shared" si="31"/>
        <v>5876</v>
      </c>
      <c r="J208" s="35">
        <f t="shared" si="31"/>
        <v>2781</v>
      </c>
      <c r="K208" s="35">
        <f t="shared" si="31"/>
        <v>0</v>
      </c>
      <c r="L208" s="35">
        <f t="shared" si="31"/>
        <v>358</v>
      </c>
      <c r="M208" s="35">
        <f t="shared" si="31"/>
        <v>33</v>
      </c>
      <c r="N208" s="35">
        <f t="shared" si="35"/>
        <v>15</v>
      </c>
      <c r="O208" s="35">
        <f t="shared" si="32"/>
        <v>0</v>
      </c>
      <c r="P208" s="40">
        <f t="shared" si="33"/>
        <v>406</v>
      </c>
      <c r="Q208" s="35">
        <f t="shared" si="34"/>
        <v>1049</v>
      </c>
      <c r="R208" s="35">
        <f t="shared" si="34"/>
        <v>1001</v>
      </c>
      <c r="S208" s="35">
        <f t="shared" si="34"/>
        <v>278</v>
      </c>
      <c r="T208" s="41"/>
    </row>
    <row r="209" spans="1:20" ht="13.5">
      <c r="A209" s="7">
        <v>45</v>
      </c>
      <c r="B209" s="53" t="s">
        <v>83</v>
      </c>
      <c r="C209" s="54" t="s">
        <v>204</v>
      </c>
      <c r="D209" s="45">
        <f t="shared" si="28"/>
        <v>10393</v>
      </c>
      <c r="E209" s="45">
        <f t="shared" si="28"/>
        <v>9301</v>
      </c>
      <c r="F209" s="45">
        <f t="shared" si="28"/>
        <v>1468</v>
      </c>
      <c r="G209" s="48">
        <f t="shared" si="29"/>
        <v>0.157832491129986</v>
      </c>
      <c r="H209" s="48">
        <f t="shared" si="30"/>
        <v>5.192990001075153</v>
      </c>
      <c r="I209" s="45">
        <f t="shared" si="31"/>
        <v>7395</v>
      </c>
      <c r="J209" s="45">
        <f t="shared" si="31"/>
        <v>1370</v>
      </c>
      <c r="K209" s="45">
        <f t="shared" si="31"/>
        <v>53</v>
      </c>
      <c r="L209" s="45">
        <f t="shared" si="31"/>
        <v>399</v>
      </c>
      <c r="M209" s="45">
        <f t="shared" si="31"/>
        <v>64</v>
      </c>
      <c r="N209" s="45">
        <f t="shared" si="35"/>
        <v>19</v>
      </c>
      <c r="O209" s="45">
        <f t="shared" si="32"/>
        <v>1</v>
      </c>
      <c r="P209" s="50">
        <f t="shared" si="33"/>
        <v>483</v>
      </c>
      <c r="Q209" s="45">
        <f t="shared" si="34"/>
        <v>491</v>
      </c>
      <c r="R209" s="45">
        <f t="shared" si="34"/>
        <v>605</v>
      </c>
      <c r="S209" s="45">
        <f t="shared" si="34"/>
        <v>906</v>
      </c>
      <c r="T209" s="41"/>
    </row>
    <row r="210" spans="1:20" ht="13.5">
      <c r="A210" s="7">
        <v>46</v>
      </c>
      <c r="B210" s="117" t="s">
        <v>84</v>
      </c>
      <c r="C210" s="118" t="s">
        <v>6</v>
      </c>
      <c r="D210" s="104">
        <f t="shared" si="28"/>
        <v>20454</v>
      </c>
      <c r="E210" s="104">
        <f t="shared" si="28"/>
        <v>19224</v>
      </c>
      <c r="F210" s="104">
        <f t="shared" si="28"/>
        <v>3265</v>
      </c>
      <c r="G210" s="119">
        <f t="shared" si="29"/>
        <v>0.16983978360382854</v>
      </c>
      <c r="H210" s="119">
        <f t="shared" si="30"/>
        <v>5.519142738243862</v>
      </c>
      <c r="I210" s="104">
        <f t="shared" si="31"/>
        <v>14573</v>
      </c>
      <c r="J210" s="104">
        <f t="shared" si="31"/>
        <v>1860</v>
      </c>
      <c r="K210" s="104">
        <f t="shared" si="31"/>
        <v>1729</v>
      </c>
      <c r="L210" s="104">
        <f t="shared" si="31"/>
        <v>858</v>
      </c>
      <c r="M210" s="104">
        <f t="shared" si="31"/>
        <v>159</v>
      </c>
      <c r="N210" s="104">
        <f t="shared" si="35"/>
        <v>44</v>
      </c>
      <c r="O210" s="104">
        <f t="shared" si="32"/>
        <v>0</v>
      </c>
      <c r="P210" s="108">
        <f t="shared" si="33"/>
        <v>1061</v>
      </c>
      <c r="Q210" s="104">
        <f t="shared" si="34"/>
        <v>398</v>
      </c>
      <c r="R210" s="104">
        <f t="shared" si="34"/>
        <v>1655</v>
      </c>
      <c r="S210" s="104">
        <f t="shared" si="34"/>
        <v>84</v>
      </c>
      <c r="T210" s="55" t="s">
        <v>285</v>
      </c>
    </row>
    <row r="211" spans="1:20" ht="13.5">
      <c r="A211" s="7">
        <v>47</v>
      </c>
      <c r="B211" s="53" t="s">
        <v>85</v>
      </c>
      <c r="C211" s="54" t="s">
        <v>205</v>
      </c>
      <c r="D211" s="45">
        <f t="shared" si="28"/>
        <v>16622</v>
      </c>
      <c r="E211" s="45">
        <f t="shared" si="28"/>
        <v>13905</v>
      </c>
      <c r="F211" s="45">
        <f t="shared" si="28"/>
        <v>2052</v>
      </c>
      <c r="G211" s="48">
        <f t="shared" si="29"/>
        <v>0.14757281553398058</v>
      </c>
      <c r="H211" s="48">
        <f t="shared" si="30"/>
        <v>5.055735346997483</v>
      </c>
      <c r="I211" s="45">
        <f t="shared" si="31"/>
        <v>7883</v>
      </c>
      <c r="J211" s="45">
        <f t="shared" si="31"/>
        <v>5154</v>
      </c>
      <c r="K211" s="45">
        <f t="shared" si="31"/>
        <v>165</v>
      </c>
      <c r="L211" s="45">
        <f t="shared" si="31"/>
        <v>579</v>
      </c>
      <c r="M211" s="45">
        <f t="shared" si="31"/>
        <v>62</v>
      </c>
      <c r="N211" s="45">
        <f t="shared" si="35"/>
        <v>25</v>
      </c>
      <c r="O211" s="45">
        <f t="shared" si="32"/>
        <v>37</v>
      </c>
      <c r="P211" s="50">
        <f t="shared" si="33"/>
        <v>703</v>
      </c>
      <c r="Q211" s="45">
        <f t="shared" si="34"/>
        <v>607</v>
      </c>
      <c r="R211" s="45">
        <f t="shared" si="34"/>
        <v>512</v>
      </c>
      <c r="S211" s="45">
        <f t="shared" si="34"/>
        <v>139</v>
      </c>
      <c r="T211" s="51"/>
    </row>
    <row r="212" ht="14.25" thickBot="1"/>
    <row r="213" spans="2:20" s="7" customFormat="1" ht="14.25" thickBot="1">
      <c r="B213" s="204" t="s">
        <v>298</v>
      </c>
      <c r="C213" s="205"/>
      <c r="D213" s="131">
        <f>SUM(D165:D211)</f>
        <v>1156278</v>
      </c>
      <c r="E213" s="131">
        <f>SUM(E165:E211)</f>
        <v>1058123</v>
      </c>
      <c r="F213" s="131">
        <f>SUM(F165:F211)</f>
        <v>96871</v>
      </c>
      <c r="G213" s="133">
        <f>F213/E213</f>
        <v>0.0915498481745506</v>
      </c>
      <c r="H213" s="133">
        <f>P213/E213*100</f>
        <v>3.074028255694281</v>
      </c>
      <c r="I213" s="131">
        <f aca="true" t="shared" si="36" ref="I213:O213">SUM(I165:I211)</f>
        <v>607302</v>
      </c>
      <c r="J213" s="131">
        <f t="shared" si="36"/>
        <v>378987</v>
      </c>
      <c r="K213" s="131">
        <f t="shared" si="36"/>
        <v>39306</v>
      </c>
      <c r="L213" s="131">
        <f t="shared" si="36"/>
        <v>27202</v>
      </c>
      <c r="M213" s="131">
        <f t="shared" si="36"/>
        <v>3546</v>
      </c>
      <c r="N213" s="131">
        <f t="shared" si="36"/>
        <v>1453</v>
      </c>
      <c r="O213" s="131">
        <f t="shared" si="36"/>
        <v>326</v>
      </c>
      <c r="P213" s="131">
        <f>SUM(L213:O213)</f>
        <v>32527</v>
      </c>
      <c r="Q213" s="131">
        <f>SUM(Q165:Q211)</f>
        <v>52325</v>
      </c>
      <c r="R213" s="131">
        <f>SUM(R165:R211)</f>
        <v>82883</v>
      </c>
      <c r="S213" s="131">
        <f>SUM(S165:S211)</f>
        <v>48388</v>
      </c>
      <c r="T213" s="194"/>
    </row>
    <row r="215" spans="4:19" ht="13.5"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</row>
  </sheetData>
  <sheetProtection/>
  <mergeCells count="37">
    <mergeCell ref="R161:R163"/>
    <mergeCell ref="S161:S163"/>
    <mergeCell ref="T161:T163"/>
    <mergeCell ref="B213:C213"/>
    <mergeCell ref="D161:D163"/>
    <mergeCell ref="E161:E163"/>
    <mergeCell ref="F161:F163"/>
    <mergeCell ref="G161:G163"/>
    <mergeCell ref="R4:R6"/>
    <mergeCell ref="S4:S6"/>
    <mergeCell ref="H161:H163"/>
    <mergeCell ref="I161:K162"/>
    <mergeCell ref="I62:K63"/>
    <mergeCell ref="L62:P63"/>
    <mergeCell ref="I4:K5"/>
    <mergeCell ref="L4:P5"/>
    <mergeCell ref="L161:P162"/>
    <mergeCell ref="Q161:Q163"/>
    <mergeCell ref="T4:T6"/>
    <mergeCell ref="Q62:Q64"/>
    <mergeCell ref="R62:R64"/>
    <mergeCell ref="S62:S64"/>
    <mergeCell ref="T62:T64"/>
    <mergeCell ref="B56:C56"/>
    <mergeCell ref="B58:C58"/>
    <mergeCell ref="G4:G6"/>
    <mergeCell ref="H4:H6"/>
    <mergeCell ref="G62:G64"/>
    <mergeCell ref="B148:C148"/>
    <mergeCell ref="Q4:Q6"/>
    <mergeCell ref="D62:D64"/>
    <mergeCell ref="E62:E64"/>
    <mergeCell ref="F62:F64"/>
    <mergeCell ref="D4:D6"/>
    <mergeCell ref="E4:E6"/>
    <mergeCell ref="F4:F6"/>
    <mergeCell ref="H62:H64"/>
  </mergeCells>
  <printOptions horizontalCentered="1"/>
  <pageMargins left="0.3937007874015748" right="0" top="0.3937007874015748" bottom="0.3937007874015748" header="0.5118110236220472" footer="0.5118110236220472"/>
  <pageSetup blackAndWhite="1" horizontalDpi="600" verticalDpi="600" orientation="portrait" paperSize="9" scale="65" r:id="rId3"/>
  <rowBreaks count="1" manualBreakCount="1">
    <brk id="58" min="1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0"/>
  <sheetViews>
    <sheetView tabSelected="1" view="pageBreakPreview" zoomScaleSheetLayoutView="100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7" sqref="C7"/>
    </sheetView>
  </sheetViews>
  <sheetFormatPr defaultColWidth="8.796875" defaultRowHeight="14.25"/>
  <cols>
    <col min="1" max="1" width="2.69921875" style="5" customWidth="1"/>
    <col min="2" max="2" width="4.59765625" style="7" customWidth="1"/>
    <col min="3" max="3" width="10.59765625" style="7" customWidth="1"/>
    <col min="4" max="4" width="10.69921875" style="5" customWidth="1"/>
    <col min="5" max="5" width="10.59765625" style="5" customWidth="1"/>
    <col min="6" max="6" width="10.5" style="5" bestFit="1" customWidth="1"/>
    <col min="7" max="8" width="9.59765625" style="8" bestFit="1" customWidth="1"/>
    <col min="9" max="9" width="9.69921875" style="5" bestFit="1" customWidth="1"/>
    <col min="10" max="10" width="8.5" style="5" bestFit="1" customWidth="1"/>
    <col min="11" max="12" width="7.5" style="5" bestFit="1" customWidth="1"/>
    <col min="13" max="13" width="6.5" style="5" bestFit="1" customWidth="1"/>
    <col min="14" max="14" width="9.69921875" style="5" bestFit="1" customWidth="1"/>
    <col min="15" max="15" width="7.5" style="5" bestFit="1" customWidth="1"/>
    <col min="16" max="16" width="8.5" style="5" bestFit="1" customWidth="1"/>
    <col min="17" max="17" width="7.5" style="5" bestFit="1" customWidth="1"/>
    <col min="18" max="18" width="7.19921875" style="5" bestFit="1" customWidth="1"/>
    <col min="19" max="23" width="6.8984375" style="5" customWidth="1"/>
    <col min="24" max="24" width="7.59765625" style="5" customWidth="1"/>
    <col min="25" max="25" width="8.19921875" style="5" customWidth="1"/>
    <col min="26" max="27" width="6.8984375" style="5" customWidth="1"/>
    <col min="28" max="16384" width="9" style="5" customWidth="1"/>
  </cols>
  <sheetData>
    <row r="2" spans="1:24" ht="17.25">
      <c r="A2" s="72"/>
      <c r="B2" s="3" t="s">
        <v>301</v>
      </c>
      <c r="C2" s="9"/>
      <c r="I2" s="5" t="s">
        <v>305</v>
      </c>
      <c r="K2" s="73"/>
      <c r="L2" s="73"/>
      <c r="M2" s="73"/>
      <c r="N2" s="73"/>
      <c r="O2" s="7"/>
      <c r="P2" s="7"/>
      <c r="Q2" s="7"/>
      <c r="R2" s="7"/>
      <c r="S2" s="7"/>
      <c r="T2" s="7"/>
      <c r="U2" s="7"/>
      <c r="V2" s="7"/>
      <c r="W2" s="7"/>
      <c r="X2" s="7"/>
    </row>
    <row r="3" spans="2:14" s="7" customFormat="1" ht="8.25" customHeight="1">
      <c r="B3" s="6"/>
      <c r="G3" s="10"/>
      <c r="H3" s="10"/>
      <c r="K3" s="1"/>
      <c r="L3" s="1"/>
      <c r="M3" s="1"/>
      <c r="N3" s="1"/>
    </row>
    <row r="4" spans="2:18" s="7" customFormat="1" ht="27" customHeight="1">
      <c r="B4" s="74"/>
      <c r="C4" s="11"/>
      <c r="D4" s="201" t="s">
        <v>26</v>
      </c>
      <c r="E4" s="201" t="s">
        <v>27</v>
      </c>
      <c r="F4" s="75" t="s">
        <v>20</v>
      </c>
      <c r="G4" s="206" t="s">
        <v>276</v>
      </c>
      <c r="H4" s="206" t="s">
        <v>275</v>
      </c>
      <c r="I4" s="76" t="s">
        <v>278</v>
      </c>
      <c r="J4" s="222" t="s">
        <v>34</v>
      </c>
      <c r="K4" s="223"/>
      <c r="L4" s="223"/>
      <c r="M4" s="223"/>
      <c r="N4" s="210"/>
      <c r="O4" s="198" t="s">
        <v>294</v>
      </c>
      <c r="P4" s="198" t="s">
        <v>297</v>
      </c>
      <c r="Q4" s="198" t="s">
        <v>296</v>
      </c>
      <c r="R4" s="201" t="s">
        <v>33</v>
      </c>
    </row>
    <row r="5" spans="2:18" s="7" customFormat="1" ht="15" customHeight="1">
      <c r="B5" s="77"/>
      <c r="C5" s="14"/>
      <c r="D5" s="203"/>
      <c r="E5" s="203"/>
      <c r="F5" s="78" t="s">
        <v>35</v>
      </c>
      <c r="G5" s="217"/>
      <c r="H5" s="217"/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5" t="s">
        <v>41</v>
      </c>
      <c r="O5" s="200"/>
      <c r="P5" s="200"/>
      <c r="Q5" s="200"/>
      <c r="R5" s="203"/>
    </row>
    <row r="6" spans="2:18" s="7" customFormat="1" ht="15" customHeight="1">
      <c r="B6" s="79"/>
      <c r="C6" s="80"/>
      <c r="D6" s="81" t="s">
        <v>28</v>
      </c>
      <c r="E6" s="81" t="s">
        <v>28</v>
      </c>
      <c r="F6" s="81" t="s">
        <v>29</v>
      </c>
      <c r="G6" s="22" t="s">
        <v>277</v>
      </c>
      <c r="H6" s="22" t="s">
        <v>290</v>
      </c>
      <c r="I6" s="81" t="s">
        <v>28</v>
      </c>
      <c r="J6" s="81" t="s">
        <v>28</v>
      </c>
      <c r="K6" s="81" t="s">
        <v>28</v>
      </c>
      <c r="L6" s="81" t="s">
        <v>28</v>
      </c>
      <c r="M6" s="81" t="s">
        <v>28</v>
      </c>
      <c r="N6" s="81" t="s">
        <v>28</v>
      </c>
      <c r="O6" s="81" t="s">
        <v>28</v>
      </c>
      <c r="P6" s="81" t="s">
        <v>28</v>
      </c>
      <c r="Q6" s="81" t="s">
        <v>28</v>
      </c>
      <c r="R6" s="82"/>
    </row>
    <row r="7" spans="1:18" s="7" customFormat="1" ht="13.5" customHeight="1">
      <c r="A7" s="7">
        <v>1</v>
      </c>
      <c r="B7" s="24" t="s">
        <v>291</v>
      </c>
      <c r="C7" s="25" t="s">
        <v>162</v>
      </c>
      <c r="D7" s="83">
        <v>25060</v>
      </c>
      <c r="E7" s="84">
        <f>I7+N7</f>
        <v>22352</v>
      </c>
      <c r="F7" s="85">
        <v>33724</v>
      </c>
      <c r="G7" s="29">
        <f aca="true" t="shared" si="0" ref="G7:G38">F7/E7</f>
        <v>1.5087687902648532</v>
      </c>
      <c r="H7" s="29">
        <f aca="true" t="shared" si="1" ref="H7:H38">N7/E7*100</f>
        <v>32.270042949176805</v>
      </c>
      <c r="I7" s="86">
        <v>15139</v>
      </c>
      <c r="J7" s="86">
        <v>4013</v>
      </c>
      <c r="K7" s="86">
        <v>2419</v>
      </c>
      <c r="L7" s="86">
        <v>719</v>
      </c>
      <c r="M7" s="86">
        <v>62</v>
      </c>
      <c r="N7" s="87">
        <f>SUM(J7:M7)</f>
        <v>7213</v>
      </c>
      <c r="O7" s="85">
        <v>476</v>
      </c>
      <c r="P7" s="85">
        <v>2568</v>
      </c>
      <c r="Q7" s="85">
        <v>525</v>
      </c>
      <c r="R7" s="88"/>
    </row>
    <row r="8" spans="1:18" s="7" customFormat="1" ht="13.5">
      <c r="A8" s="7">
        <v>2</v>
      </c>
      <c r="B8" s="33" t="s">
        <v>292</v>
      </c>
      <c r="C8" s="34" t="s">
        <v>163</v>
      </c>
      <c r="D8" s="89">
        <v>12718</v>
      </c>
      <c r="E8" s="90">
        <f aca="true" t="shared" si="2" ref="E8:E53">I8+N8</f>
        <v>11873</v>
      </c>
      <c r="F8" s="91">
        <v>25037</v>
      </c>
      <c r="G8" s="38">
        <f t="shared" si="0"/>
        <v>2.1087341025856987</v>
      </c>
      <c r="H8" s="38">
        <f t="shared" si="1"/>
        <v>44.03267918807378</v>
      </c>
      <c r="I8" s="92">
        <v>6645</v>
      </c>
      <c r="J8" s="92">
        <v>2732</v>
      </c>
      <c r="K8" s="92">
        <v>2072</v>
      </c>
      <c r="L8" s="92">
        <v>391</v>
      </c>
      <c r="M8" s="92">
        <v>33</v>
      </c>
      <c r="N8" s="93">
        <f aca="true" t="shared" si="3" ref="N8:N53">SUM(J8:M8)</f>
        <v>5228</v>
      </c>
      <c r="O8" s="91">
        <v>99</v>
      </c>
      <c r="P8" s="91">
        <v>1239</v>
      </c>
      <c r="Q8" s="91">
        <v>842</v>
      </c>
      <c r="R8" s="66"/>
    </row>
    <row r="9" spans="1:18" s="7" customFormat="1" ht="13.5">
      <c r="A9" s="7">
        <v>3</v>
      </c>
      <c r="B9" s="33" t="s">
        <v>293</v>
      </c>
      <c r="C9" s="34" t="s">
        <v>164</v>
      </c>
      <c r="D9" s="89">
        <v>12168</v>
      </c>
      <c r="E9" s="90">
        <f t="shared" si="2"/>
        <v>11492</v>
      </c>
      <c r="F9" s="91">
        <v>18410</v>
      </c>
      <c r="G9" s="38">
        <f t="shared" si="0"/>
        <v>1.6019839888618168</v>
      </c>
      <c r="H9" s="38">
        <f t="shared" si="1"/>
        <v>36.82561782109293</v>
      </c>
      <c r="I9" s="92">
        <v>7260</v>
      </c>
      <c r="J9" s="92">
        <v>2408</v>
      </c>
      <c r="K9" s="92">
        <v>1451</v>
      </c>
      <c r="L9" s="92">
        <v>367</v>
      </c>
      <c r="M9" s="92">
        <v>6</v>
      </c>
      <c r="N9" s="93">
        <f t="shared" si="3"/>
        <v>4232</v>
      </c>
      <c r="O9" s="91">
        <v>105</v>
      </c>
      <c r="P9" s="91">
        <v>1029</v>
      </c>
      <c r="Q9" s="91">
        <v>156</v>
      </c>
      <c r="R9" s="66"/>
    </row>
    <row r="10" spans="1:18" s="7" customFormat="1" ht="13.5">
      <c r="A10" s="7">
        <v>4</v>
      </c>
      <c r="B10" s="33" t="s">
        <v>42</v>
      </c>
      <c r="C10" s="34" t="s">
        <v>165</v>
      </c>
      <c r="D10" s="89">
        <v>12050</v>
      </c>
      <c r="E10" s="90">
        <f t="shared" si="2"/>
        <v>11161</v>
      </c>
      <c r="F10" s="91">
        <v>24783</v>
      </c>
      <c r="G10" s="38">
        <f t="shared" si="0"/>
        <v>2.220499955201147</v>
      </c>
      <c r="H10" s="38">
        <f t="shared" si="1"/>
        <v>45.71274975360631</v>
      </c>
      <c r="I10" s="92">
        <v>6059</v>
      </c>
      <c r="J10" s="92">
        <v>2698</v>
      </c>
      <c r="K10" s="92">
        <v>1924</v>
      </c>
      <c r="L10" s="92">
        <v>423</v>
      </c>
      <c r="M10" s="92">
        <v>57</v>
      </c>
      <c r="N10" s="93">
        <f t="shared" si="3"/>
        <v>5102</v>
      </c>
      <c r="O10" s="91">
        <v>112</v>
      </c>
      <c r="P10" s="91">
        <v>1352</v>
      </c>
      <c r="Q10" s="91">
        <v>421</v>
      </c>
      <c r="R10" s="66"/>
    </row>
    <row r="11" spans="1:18" s="7" customFormat="1" ht="13.5">
      <c r="A11" s="7">
        <v>5</v>
      </c>
      <c r="B11" s="109" t="s">
        <v>43</v>
      </c>
      <c r="C11" s="110" t="s">
        <v>166</v>
      </c>
      <c r="D11" s="157">
        <v>5774</v>
      </c>
      <c r="E11" s="158">
        <f t="shared" si="2"/>
        <v>5442</v>
      </c>
      <c r="F11" s="159">
        <v>11749</v>
      </c>
      <c r="G11" s="114">
        <f t="shared" si="0"/>
        <v>2.158948915839765</v>
      </c>
      <c r="H11" s="114">
        <f t="shared" si="1"/>
        <v>45.49797868430724</v>
      </c>
      <c r="I11" s="160">
        <v>2966</v>
      </c>
      <c r="J11" s="160">
        <v>1424</v>
      </c>
      <c r="K11" s="160">
        <v>841</v>
      </c>
      <c r="L11" s="160">
        <v>210</v>
      </c>
      <c r="M11" s="160">
        <v>1</v>
      </c>
      <c r="N11" s="161">
        <f t="shared" si="3"/>
        <v>2476</v>
      </c>
      <c r="O11" s="159">
        <v>42</v>
      </c>
      <c r="P11" s="159">
        <v>457</v>
      </c>
      <c r="Q11" s="159">
        <v>38</v>
      </c>
      <c r="R11" s="66"/>
    </row>
    <row r="12" spans="1:18" s="7" customFormat="1" ht="13.5">
      <c r="A12" s="7">
        <v>6</v>
      </c>
      <c r="B12" s="24" t="s">
        <v>44</v>
      </c>
      <c r="C12" s="25" t="s">
        <v>167</v>
      </c>
      <c r="D12" s="99">
        <v>10758</v>
      </c>
      <c r="E12" s="100">
        <f t="shared" si="2"/>
        <v>10444</v>
      </c>
      <c r="F12" s="101">
        <v>20089</v>
      </c>
      <c r="G12" s="29">
        <f t="shared" si="0"/>
        <v>1.923496744542321</v>
      </c>
      <c r="H12" s="29">
        <f t="shared" si="1"/>
        <v>41.459211030256604</v>
      </c>
      <c r="I12" s="102">
        <v>6114</v>
      </c>
      <c r="J12" s="102">
        <v>2371</v>
      </c>
      <c r="K12" s="102">
        <v>1624</v>
      </c>
      <c r="L12" s="102">
        <v>332</v>
      </c>
      <c r="M12" s="102">
        <v>3</v>
      </c>
      <c r="N12" s="103">
        <f t="shared" si="3"/>
        <v>4330</v>
      </c>
      <c r="O12" s="101">
        <v>178</v>
      </c>
      <c r="P12" s="101">
        <v>990</v>
      </c>
      <c r="Q12" s="101">
        <v>592</v>
      </c>
      <c r="R12" s="66"/>
    </row>
    <row r="13" spans="1:18" s="7" customFormat="1" ht="13.5">
      <c r="A13" s="7">
        <v>7</v>
      </c>
      <c r="B13" s="33" t="s">
        <v>45</v>
      </c>
      <c r="C13" s="34" t="s">
        <v>168</v>
      </c>
      <c r="D13" s="89">
        <v>12648</v>
      </c>
      <c r="E13" s="90">
        <f t="shared" si="2"/>
        <v>11998</v>
      </c>
      <c r="F13" s="91">
        <v>24953</v>
      </c>
      <c r="G13" s="38">
        <f t="shared" si="0"/>
        <v>2.079763293882314</v>
      </c>
      <c r="H13" s="38">
        <f t="shared" si="1"/>
        <v>43.073845640940156</v>
      </c>
      <c r="I13" s="92">
        <v>6830</v>
      </c>
      <c r="J13" s="92">
        <v>2769</v>
      </c>
      <c r="K13" s="92">
        <v>1938</v>
      </c>
      <c r="L13" s="92">
        <v>429</v>
      </c>
      <c r="M13" s="92">
        <v>32</v>
      </c>
      <c r="N13" s="93">
        <f t="shared" si="3"/>
        <v>5168</v>
      </c>
      <c r="O13" s="91">
        <v>106</v>
      </c>
      <c r="P13" s="91">
        <v>1078</v>
      </c>
      <c r="Q13" s="91">
        <v>197</v>
      </c>
      <c r="R13" s="66"/>
    </row>
    <row r="14" spans="1:18" s="7" customFormat="1" ht="13.5">
      <c r="A14" s="7">
        <v>8</v>
      </c>
      <c r="B14" s="33" t="s">
        <v>46</v>
      </c>
      <c r="C14" s="34" t="s">
        <v>169</v>
      </c>
      <c r="D14" s="89">
        <v>27892</v>
      </c>
      <c r="E14" s="90">
        <f t="shared" si="2"/>
        <v>24596</v>
      </c>
      <c r="F14" s="91">
        <v>34477</v>
      </c>
      <c r="G14" s="38">
        <f t="shared" si="0"/>
        <v>1.4017319889412914</v>
      </c>
      <c r="H14" s="38">
        <f t="shared" si="1"/>
        <v>32.17596357131241</v>
      </c>
      <c r="I14" s="92">
        <v>16682</v>
      </c>
      <c r="J14" s="92">
        <v>4653</v>
      </c>
      <c r="K14" s="92">
        <v>2682</v>
      </c>
      <c r="L14" s="92">
        <v>542</v>
      </c>
      <c r="M14" s="92">
        <v>37</v>
      </c>
      <c r="N14" s="93">
        <f t="shared" si="3"/>
        <v>7914</v>
      </c>
      <c r="O14" s="91">
        <v>1072</v>
      </c>
      <c r="P14" s="91">
        <v>2831</v>
      </c>
      <c r="Q14" s="91">
        <v>415</v>
      </c>
      <c r="R14" s="66"/>
    </row>
    <row r="15" spans="1:18" s="7" customFormat="1" ht="13.5">
      <c r="A15" s="7">
        <v>9</v>
      </c>
      <c r="B15" s="33" t="s">
        <v>47</v>
      </c>
      <c r="C15" s="34" t="s">
        <v>170</v>
      </c>
      <c r="D15" s="89">
        <v>13785</v>
      </c>
      <c r="E15" s="90">
        <f t="shared" si="2"/>
        <v>12855</v>
      </c>
      <c r="F15" s="91">
        <v>16233</v>
      </c>
      <c r="G15" s="38">
        <f t="shared" si="0"/>
        <v>1.2627771295215868</v>
      </c>
      <c r="H15" s="38">
        <f t="shared" si="1"/>
        <v>32.18980941267989</v>
      </c>
      <c r="I15" s="92">
        <v>8717</v>
      </c>
      <c r="J15" s="92">
        <v>2411</v>
      </c>
      <c r="K15" s="92">
        <v>1218</v>
      </c>
      <c r="L15" s="92">
        <v>405</v>
      </c>
      <c r="M15" s="92">
        <v>104</v>
      </c>
      <c r="N15" s="93">
        <f t="shared" si="3"/>
        <v>4138</v>
      </c>
      <c r="O15" s="91">
        <v>236</v>
      </c>
      <c r="P15" s="91">
        <v>1462</v>
      </c>
      <c r="Q15" s="91">
        <v>174</v>
      </c>
      <c r="R15" s="66"/>
    </row>
    <row r="16" spans="1:18" s="7" customFormat="1" ht="13.5">
      <c r="A16" s="7">
        <v>10</v>
      </c>
      <c r="B16" s="53" t="s">
        <v>48</v>
      </c>
      <c r="C16" s="54" t="s">
        <v>171</v>
      </c>
      <c r="D16" s="94">
        <v>19257</v>
      </c>
      <c r="E16" s="95">
        <f t="shared" si="2"/>
        <v>17363</v>
      </c>
      <c r="F16" s="96">
        <v>20345</v>
      </c>
      <c r="G16" s="48">
        <f t="shared" si="0"/>
        <v>1.1717445141968554</v>
      </c>
      <c r="H16" s="48">
        <f t="shared" si="1"/>
        <v>28.73927316707942</v>
      </c>
      <c r="I16" s="97">
        <v>12373</v>
      </c>
      <c r="J16" s="97">
        <v>3153</v>
      </c>
      <c r="K16" s="97">
        <v>1536</v>
      </c>
      <c r="L16" s="97">
        <v>293</v>
      </c>
      <c r="M16" s="97">
        <v>8</v>
      </c>
      <c r="N16" s="98">
        <f t="shared" si="3"/>
        <v>4990</v>
      </c>
      <c r="O16" s="96">
        <v>136</v>
      </c>
      <c r="P16" s="96">
        <v>1870</v>
      </c>
      <c r="Q16" s="96">
        <v>337</v>
      </c>
      <c r="R16" s="68"/>
    </row>
    <row r="17" spans="1:18" s="7" customFormat="1" ht="13.5">
      <c r="A17" s="7">
        <v>11</v>
      </c>
      <c r="B17" s="24" t="s">
        <v>49</v>
      </c>
      <c r="C17" s="25" t="s">
        <v>172</v>
      </c>
      <c r="D17" s="99">
        <v>51351</v>
      </c>
      <c r="E17" s="100">
        <f t="shared" si="2"/>
        <v>45622</v>
      </c>
      <c r="F17" s="101">
        <v>51050</v>
      </c>
      <c r="G17" s="29">
        <f t="shared" si="0"/>
        <v>1.1189776862040244</v>
      </c>
      <c r="H17" s="29">
        <f t="shared" si="1"/>
        <v>27.482355004164656</v>
      </c>
      <c r="I17" s="102">
        <v>33084</v>
      </c>
      <c r="J17" s="102">
        <v>7976</v>
      </c>
      <c r="K17" s="102">
        <v>3886</v>
      </c>
      <c r="L17" s="102">
        <v>588</v>
      </c>
      <c r="M17" s="102">
        <v>88</v>
      </c>
      <c r="N17" s="103">
        <f t="shared" si="3"/>
        <v>12538</v>
      </c>
      <c r="O17" s="101">
        <v>567</v>
      </c>
      <c r="P17" s="101">
        <v>4850</v>
      </c>
      <c r="Q17" s="101">
        <v>1276</v>
      </c>
      <c r="R17" s="63"/>
    </row>
    <row r="18" spans="1:18" s="7" customFormat="1" ht="13.5">
      <c r="A18" s="7">
        <v>12</v>
      </c>
      <c r="B18" s="33" t="s">
        <v>50</v>
      </c>
      <c r="C18" s="34" t="s">
        <v>173</v>
      </c>
      <c r="D18" s="89">
        <v>41739</v>
      </c>
      <c r="E18" s="90">
        <f t="shared" si="2"/>
        <v>35581</v>
      </c>
      <c r="F18" s="91">
        <v>43823</v>
      </c>
      <c r="G18" s="38">
        <f t="shared" si="0"/>
        <v>1.2316404822798686</v>
      </c>
      <c r="H18" s="38">
        <f t="shared" si="1"/>
        <v>30.454456029903596</v>
      </c>
      <c r="I18" s="92">
        <v>24745</v>
      </c>
      <c r="J18" s="92">
        <v>6598</v>
      </c>
      <c r="K18" s="92">
        <v>3510</v>
      </c>
      <c r="L18" s="92">
        <v>714</v>
      </c>
      <c r="M18" s="92">
        <v>14</v>
      </c>
      <c r="N18" s="93">
        <f t="shared" si="3"/>
        <v>10836</v>
      </c>
      <c r="O18" s="91">
        <v>618</v>
      </c>
      <c r="P18" s="91">
        <v>4605</v>
      </c>
      <c r="Q18" s="91">
        <v>2090</v>
      </c>
      <c r="R18" s="66"/>
    </row>
    <row r="19" spans="1:18" s="7" customFormat="1" ht="13.5">
      <c r="A19" s="7">
        <v>13</v>
      </c>
      <c r="B19" s="33" t="s">
        <v>51</v>
      </c>
      <c r="C19" s="34" t="s">
        <v>174</v>
      </c>
      <c r="D19" s="89">
        <v>36216</v>
      </c>
      <c r="E19" s="90">
        <f t="shared" si="2"/>
        <v>32555</v>
      </c>
      <c r="F19" s="91">
        <v>23844</v>
      </c>
      <c r="G19" s="38">
        <f t="shared" si="0"/>
        <v>0.7324220549838735</v>
      </c>
      <c r="H19" s="38">
        <f t="shared" si="1"/>
        <v>19.852557210873904</v>
      </c>
      <c r="I19" s="92">
        <v>26092</v>
      </c>
      <c r="J19" s="92">
        <v>4320</v>
      </c>
      <c r="K19" s="92">
        <v>1760</v>
      </c>
      <c r="L19" s="92">
        <v>383</v>
      </c>
      <c r="M19" s="92">
        <v>0</v>
      </c>
      <c r="N19" s="93">
        <f t="shared" si="3"/>
        <v>6463</v>
      </c>
      <c r="O19" s="91">
        <v>656</v>
      </c>
      <c r="P19" s="91">
        <v>4033</v>
      </c>
      <c r="Q19" s="91">
        <v>2790</v>
      </c>
      <c r="R19" s="66"/>
    </row>
    <row r="20" spans="1:18" s="7" customFormat="1" ht="13.5">
      <c r="A20" s="7">
        <v>14</v>
      </c>
      <c r="B20" s="33" t="s">
        <v>52</v>
      </c>
      <c r="C20" s="34" t="s">
        <v>4</v>
      </c>
      <c r="D20" s="89">
        <v>26053</v>
      </c>
      <c r="E20" s="90">
        <f t="shared" si="2"/>
        <v>23131</v>
      </c>
      <c r="F20" s="91">
        <v>20351</v>
      </c>
      <c r="G20" s="38">
        <f t="shared" si="0"/>
        <v>0.8798149669274999</v>
      </c>
      <c r="H20" s="38">
        <f t="shared" si="1"/>
        <v>22.934589944230684</v>
      </c>
      <c r="I20" s="92">
        <v>17826</v>
      </c>
      <c r="J20" s="92">
        <v>3490</v>
      </c>
      <c r="K20" s="92">
        <v>1497</v>
      </c>
      <c r="L20" s="92">
        <v>318</v>
      </c>
      <c r="M20" s="92">
        <v>0</v>
      </c>
      <c r="N20" s="93">
        <f t="shared" si="3"/>
        <v>5305</v>
      </c>
      <c r="O20" s="91">
        <v>335</v>
      </c>
      <c r="P20" s="91">
        <v>2365</v>
      </c>
      <c r="Q20" s="91">
        <v>1218</v>
      </c>
      <c r="R20" s="66"/>
    </row>
    <row r="21" spans="1:18" s="7" customFormat="1" ht="13.5">
      <c r="A21" s="7">
        <v>15</v>
      </c>
      <c r="B21" s="109" t="s">
        <v>53</v>
      </c>
      <c r="C21" s="110" t="s">
        <v>175</v>
      </c>
      <c r="D21" s="157">
        <v>19101</v>
      </c>
      <c r="E21" s="158">
        <f t="shared" si="2"/>
        <v>12853</v>
      </c>
      <c r="F21" s="159">
        <v>12885</v>
      </c>
      <c r="G21" s="114">
        <f t="shared" si="0"/>
        <v>1.002489691122695</v>
      </c>
      <c r="H21" s="114">
        <f t="shared" si="1"/>
        <v>25.223683186804635</v>
      </c>
      <c r="I21" s="160">
        <v>9611</v>
      </c>
      <c r="J21" s="160">
        <v>2102</v>
      </c>
      <c r="K21" s="160">
        <v>899</v>
      </c>
      <c r="L21" s="160">
        <v>239</v>
      </c>
      <c r="M21" s="160">
        <v>2</v>
      </c>
      <c r="N21" s="161">
        <f t="shared" si="3"/>
        <v>3242</v>
      </c>
      <c r="O21" s="159">
        <v>44</v>
      </c>
      <c r="P21" s="159">
        <v>481</v>
      </c>
      <c r="Q21" s="159">
        <v>0</v>
      </c>
      <c r="R21" s="66"/>
    </row>
    <row r="22" spans="1:18" s="7" customFormat="1" ht="13.5">
      <c r="A22" s="7">
        <v>16</v>
      </c>
      <c r="B22" s="24" t="s">
        <v>54</v>
      </c>
      <c r="C22" s="25" t="s">
        <v>176</v>
      </c>
      <c r="D22" s="99">
        <v>6102</v>
      </c>
      <c r="E22" s="100">
        <f t="shared" si="2"/>
        <v>5856</v>
      </c>
      <c r="F22" s="101">
        <v>7359</v>
      </c>
      <c r="G22" s="29">
        <f t="shared" si="0"/>
        <v>1.2566598360655739</v>
      </c>
      <c r="H22" s="29">
        <f t="shared" si="1"/>
        <v>30.703551912568305</v>
      </c>
      <c r="I22" s="102">
        <v>4058</v>
      </c>
      <c r="J22" s="102">
        <v>1118</v>
      </c>
      <c r="K22" s="102">
        <v>538</v>
      </c>
      <c r="L22" s="102">
        <v>142</v>
      </c>
      <c r="M22" s="102">
        <v>0</v>
      </c>
      <c r="N22" s="103">
        <f t="shared" si="3"/>
        <v>1798</v>
      </c>
      <c r="O22" s="101">
        <v>95</v>
      </c>
      <c r="P22" s="101">
        <v>860</v>
      </c>
      <c r="Q22" s="101">
        <v>270</v>
      </c>
      <c r="R22" s="66"/>
    </row>
    <row r="23" spans="1:18" s="7" customFormat="1" ht="13.5">
      <c r="A23" s="7">
        <v>17</v>
      </c>
      <c r="B23" s="33" t="s">
        <v>55</v>
      </c>
      <c r="C23" s="52" t="s">
        <v>177</v>
      </c>
      <c r="D23" s="89">
        <v>6513</v>
      </c>
      <c r="E23" s="90">
        <f t="shared" si="2"/>
        <v>6191</v>
      </c>
      <c r="F23" s="91">
        <v>7902</v>
      </c>
      <c r="G23" s="38">
        <f t="shared" si="0"/>
        <v>1.2763689226296235</v>
      </c>
      <c r="H23" s="38">
        <f t="shared" si="1"/>
        <v>34.00096914876434</v>
      </c>
      <c r="I23" s="92">
        <v>4086</v>
      </c>
      <c r="J23" s="92">
        <v>1336</v>
      </c>
      <c r="K23" s="92">
        <v>645</v>
      </c>
      <c r="L23" s="92">
        <v>114</v>
      </c>
      <c r="M23" s="92">
        <v>10</v>
      </c>
      <c r="N23" s="93">
        <f t="shared" si="3"/>
        <v>2105</v>
      </c>
      <c r="O23" s="91">
        <v>46</v>
      </c>
      <c r="P23" s="91">
        <v>666</v>
      </c>
      <c r="Q23" s="91">
        <v>135</v>
      </c>
      <c r="R23" s="66"/>
    </row>
    <row r="24" spans="1:18" s="7" customFormat="1" ht="13.5">
      <c r="A24" s="7">
        <v>18</v>
      </c>
      <c r="B24" s="33" t="s">
        <v>56</v>
      </c>
      <c r="C24" s="34" t="s">
        <v>178</v>
      </c>
      <c r="D24" s="89">
        <v>7762</v>
      </c>
      <c r="E24" s="90">
        <f t="shared" si="2"/>
        <v>7323</v>
      </c>
      <c r="F24" s="91">
        <v>7164</v>
      </c>
      <c r="G24" s="38">
        <f t="shared" si="0"/>
        <v>0.9782875870544858</v>
      </c>
      <c r="H24" s="38">
        <f t="shared" si="1"/>
        <v>27.13368837907961</v>
      </c>
      <c r="I24" s="92">
        <v>5336</v>
      </c>
      <c r="J24" s="92">
        <v>1020</v>
      </c>
      <c r="K24" s="92">
        <v>856</v>
      </c>
      <c r="L24" s="92">
        <v>108</v>
      </c>
      <c r="M24" s="92">
        <v>3</v>
      </c>
      <c r="N24" s="93">
        <f t="shared" si="3"/>
        <v>1987</v>
      </c>
      <c r="O24" s="91">
        <v>30</v>
      </c>
      <c r="P24" s="91">
        <v>659</v>
      </c>
      <c r="Q24" s="91">
        <v>334</v>
      </c>
      <c r="R24" s="66"/>
    </row>
    <row r="25" spans="1:18" s="7" customFormat="1" ht="13.5">
      <c r="A25" s="7">
        <v>19</v>
      </c>
      <c r="B25" s="33" t="s">
        <v>57</v>
      </c>
      <c r="C25" s="34" t="s">
        <v>179</v>
      </c>
      <c r="D25" s="89">
        <v>8062</v>
      </c>
      <c r="E25" s="90">
        <f t="shared" si="2"/>
        <v>7011</v>
      </c>
      <c r="F25" s="91">
        <v>9822</v>
      </c>
      <c r="G25" s="38">
        <f t="shared" si="0"/>
        <v>1.400941377834831</v>
      </c>
      <c r="H25" s="38">
        <f t="shared" si="1"/>
        <v>36.4712594494366</v>
      </c>
      <c r="I25" s="92">
        <v>4454</v>
      </c>
      <c r="J25" s="92">
        <v>1453</v>
      </c>
      <c r="K25" s="92">
        <v>774</v>
      </c>
      <c r="L25" s="92">
        <v>282</v>
      </c>
      <c r="M25" s="92">
        <v>48</v>
      </c>
      <c r="N25" s="93">
        <f t="shared" si="3"/>
        <v>2557</v>
      </c>
      <c r="O25" s="91">
        <v>161</v>
      </c>
      <c r="P25" s="91">
        <v>715</v>
      </c>
      <c r="Q25" s="91">
        <v>195</v>
      </c>
      <c r="R25" s="66"/>
    </row>
    <row r="26" spans="1:18" s="7" customFormat="1" ht="13.5">
      <c r="A26" s="7">
        <v>20</v>
      </c>
      <c r="B26" s="53" t="s">
        <v>58</v>
      </c>
      <c r="C26" s="54" t="s">
        <v>180</v>
      </c>
      <c r="D26" s="94">
        <v>16831</v>
      </c>
      <c r="E26" s="95">
        <f t="shared" si="2"/>
        <v>15209</v>
      </c>
      <c r="F26" s="96">
        <v>16193</v>
      </c>
      <c r="G26" s="48">
        <f t="shared" si="0"/>
        <v>1.0646985337629036</v>
      </c>
      <c r="H26" s="48">
        <f t="shared" si="1"/>
        <v>26.9905976724308</v>
      </c>
      <c r="I26" s="97">
        <v>11104</v>
      </c>
      <c r="J26" s="97">
        <v>2681</v>
      </c>
      <c r="K26" s="97">
        <v>1110</v>
      </c>
      <c r="L26" s="97">
        <v>314</v>
      </c>
      <c r="M26" s="97">
        <v>0</v>
      </c>
      <c r="N26" s="98">
        <f t="shared" si="3"/>
        <v>4105</v>
      </c>
      <c r="O26" s="96">
        <v>170</v>
      </c>
      <c r="P26" s="96">
        <v>1614</v>
      </c>
      <c r="Q26" s="96">
        <v>43</v>
      </c>
      <c r="R26" s="68"/>
    </row>
    <row r="27" spans="1:18" s="7" customFormat="1" ht="13.5">
      <c r="A27" s="7">
        <v>21</v>
      </c>
      <c r="B27" s="24" t="s">
        <v>59</v>
      </c>
      <c r="C27" s="25" t="s">
        <v>181</v>
      </c>
      <c r="D27" s="99">
        <v>16298</v>
      </c>
      <c r="E27" s="100">
        <f t="shared" si="2"/>
        <v>14957</v>
      </c>
      <c r="F27" s="101">
        <v>12724</v>
      </c>
      <c r="G27" s="29">
        <f t="shared" si="0"/>
        <v>0.8507053553520091</v>
      </c>
      <c r="H27" s="29">
        <f t="shared" si="1"/>
        <v>22.97252122751889</v>
      </c>
      <c r="I27" s="102">
        <v>11521</v>
      </c>
      <c r="J27" s="102">
        <v>2287</v>
      </c>
      <c r="K27" s="102">
        <v>936</v>
      </c>
      <c r="L27" s="102">
        <v>213</v>
      </c>
      <c r="M27" s="102">
        <v>0</v>
      </c>
      <c r="N27" s="103">
        <f t="shared" si="3"/>
        <v>3436</v>
      </c>
      <c r="O27" s="101">
        <v>190</v>
      </c>
      <c r="P27" s="101">
        <v>1554</v>
      </c>
      <c r="Q27" s="101">
        <v>295</v>
      </c>
      <c r="R27" s="63"/>
    </row>
    <row r="28" spans="1:18" s="7" customFormat="1" ht="13.5">
      <c r="A28" s="7">
        <v>22</v>
      </c>
      <c r="B28" s="33" t="s">
        <v>60</v>
      </c>
      <c r="C28" s="34" t="s">
        <v>182</v>
      </c>
      <c r="D28" s="89">
        <v>21815</v>
      </c>
      <c r="E28" s="90">
        <f t="shared" si="2"/>
        <v>20384</v>
      </c>
      <c r="F28" s="91">
        <v>15906</v>
      </c>
      <c r="G28" s="38">
        <f t="shared" si="0"/>
        <v>0.7803178963893249</v>
      </c>
      <c r="H28" s="38">
        <f t="shared" si="1"/>
        <v>20.624018838304554</v>
      </c>
      <c r="I28" s="92">
        <v>16180</v>
      </c>
      <c r="J28" s="92">
        <v>2758</v>
      </c>
      <c r="K28" s="92">
        <v>1148</v>
      </c>
      <c r="L28" s="92">
        <v>298</v>
      </c>
      <c r="M28" s="92">
        <v>0</v>
      </c>
      <c r="N28" s="93">
        <f t="shared" si="3"/>
        <v>4204</v>
      </c>
      <c r="O28" s="91">
        <v>68</v>
      </c>
      <c r="P28" s="91">
        <v>2271</v>
      </c>
      <c r="Q28" s="91">
        <v>0</v>
      </c>
      <c r="R28" s="66"/>
    </row>
    <row r="29" spans="1:18" s="7" customFormat="1" ht="13.5">
      <c r="A29" s="7">
        <v>23</v>
      </c>
      <c r="B29" s="33" t="s">
        <v>61</v>
      </c>
      <c r="C29" s="34" t="s">
        <v>183</v>
      </c>
      <c r="D29" s="89">
        <v>41303</v>
      </c>
      <c r="E29" s="90">
        <f t="shared" si="2"/>
        <v>38841</v>
      </c>
      <c r="F29" s="91">
        <v>28475</v>
      </c>
      <c r="G29" s="38">
        <f t="shared" si="0"/>
        <v>0.7331170670168121</v>
      </c>
      <c r="H29" s="38">
        <f t="shared" si="1"/>
        <v>19.47941608094539</v>
      </c>
      <c r="I29" s="92">
        <v>31275</v>
      </c>
      <c r="J29" s="92">
        <v>5009</v>
      </c>
      <c r="K29" s="92">
        <v>2089</v>
      </c>
      <c r="L29" s="92">
        <v>468</v>
      </c>
      <c r="M29" s="92">
        <v>0</v>
      </c>
      <c r="N29" s="93">
        <f t="shared" si="3"/>
        <v>7566</v>
      </c>
      <c r="O29" s="91">
        <v>1622</v>
      </c>
      <c r="P29" s="91">
        <v>6187</v>
      </c>
      <c r="Q29" s="91">
        <v>274</v>
      </c>
      <c r="R29" s="66"/>
    </row>
    <row r="30" spans="1:18" s="7" customFormat="1" ht="13.5">
      <c r="A30" s="7">
        <v>24</v>
      </c>
      <c r="B30" s="33" t="s">
        <v>62</v>
      </c>
      <c r="C30" s="34" t="s">
        <v>184</v>
      </c>
      <c r="D30" s="89">
        <v>18082</v>
      </c>
      <c r="E30" s="90">
        <f t="shared" si="2"/>
        <v>16526</v>
      </c>
      <c r="F30" s="91">
        <v>22410</v>
      </c>
      <c r="G30" s="38">
        <f t="shared" si="0"/>
        <v>1.3560450199685343</v>
      </c>
      <c r="H30" s="38">
        <f t="shared" si="1"/>
        <v>32.43979184315624</v>
      </c>
      <c r="I30" s="92">
        <v>11165</v>
      </c>
      <c r="J30" s="92">
        <v>3304</v>
      </c>
      <c r="K30" s="92">
        <v>1654</v>
      </c>
      <c r="L30" s="92">
        <v>368</v>
      </c>
      <c r="M30" s="92">
        <v>35</v>
      </c>
      <c r="N30" s="93">
        <f t="shared" si="3"/>
        <v>5361</v>
      </c>
      <c r="O30" s="91">
        <v>393</v>
      </c>
      <c r="P30" s="91">
        <v>1880</v>
      </c>
      <c r="Q30" s="91">
        <v>367</v>
      </c>
      <c r="R30" s="66"/>
    </row>
    <row r="31" spans="1:18" s="42" customFormat="1" ht="13.5">
      <c r="A31" s="7">
        <v>25</v>
      </c>
      <c r="B31" s="139" t="s">
        <v>63</v>
      </c>
      <c r="C31" s="162" t="s">
        <v>185</v>
      </c>
      <c r="D31" s="157">
        <v>14466</v>
      </c>
      <c r="E31" s="158">
        <f t="shared" si="2"/>
        <v>12706</v>
      </c>
      <c r="F31" s="159">
        <v>15539</v>
      </c>
      <c r="G31" s="114">
        <f t="shared" si="0"/>
        <v>1.222965528096962</v>
      </c>
      <c r="H31" s="114">
        <f t="shared" si="1"/>
        <v>30.332126554383755</v>
      </c>
      <c r="I31" s="160">
        <v>8852</v>
      </c>
      <c r="J31" s="160">
        <v>2300</v>
      </c>
      <c r="K31" s="160">
        <v>1186</v>
      </c>
      <c r="L31" s="160">
        <v>354</v>
      </c>
      <c r="M31" s="160">
        <v>14</v>
      </c>
      <c r="N31" s="161">
        <f t="shared" si="3"/>
        <v>3854</v>
      </c>
      <c r="O31" s="159">
        <v>25</v>
      </c>
      <c r="P31" s="159">
        <v>1835</v>
      </c>
      <c r="Q31" s="159">
        <v>0</v>
      </c>
      <c r="R31" s="66"/>
    </row>
    <row r="32" spans="1:18" s="7" customFormat="1" ht="13.5">
      <c r="A32" s="7">
        <v>26</v>
      </c>
      <c r="B32" s="24" t="s">
        <v>64</v>
      </c>
      <c r="C32" s="25" t="s">
        <v>186</v>
      </c>
      <c r="D32" s="99">
        <v>11291</v>
      </c>
      <c r="E32" s="100">
        <f t="shared" si="2"/>
        <v>10330</v>
      </c>
      <c r="F32" s="101">
        <v>11897</v>
      </c>
      <c r="G32" s="29">
        <f t="shared" si="0"/>
        <v>1.1516940948693126</v>
      </c>
      <c r="H32" s="29">
        <f t="shared" si="1"/>
        <v>28.712487899322365</v>
      </c>
      <c r="I32" s="102">
        <v>7364</v>
      </c>
      <c r="J32" s="102">
        <v>1838</v>
      </c>
      <c r="K32" s="102">
        <v>889</v>
      </c>
      <c r="L32" s="102">
        <v>222</v>
      </c>
      <c r="M32" s="102">
        <v>17</v>
      </c>
      <c r="N32" s="103">
        <f t="shared" si="3"/>
        <v>2966</v>
      </c>
      <c r="O32" s="101">
        <v>276</v>
      </c>
      <c r="P32" s="101">
        <v>1510</v>
      </c>
      <c r="Q32" s="101">
        <v>445</v>
      </c>
      <c r="R32" s="66"/>
    </row>
    <row r="33" spans="1:18" s="7" customFormat="1" ht="13.5">
      <c r="A33" s="7">
        <v>27</v>
      </c>
      <c r="B33" s="33" t="s">
        <v>65</v>
      </c>
      <c r="C33" s="34" t="s">
        <v>187</v>
      </c>
      <c r="D33" s="89">
        <v>44798</v>
      </c>
      <c r="E33" s="90">
        <f t="shared" si="2"/>
        <v>35064</v>
      </c>
      <c r="F33" s="91">
        <v>38825</v>
      </c>
      <c r="G33" s="38">
        <f t="shared" si="0"/>
        <v>1.1072610084417065</v>
      </c>
      <c r="H33" s="38">
        <f t="shared" si="1"/>
        <v>28.61054072553046</v>
      </c>
      <c r="I33" s="92">
        <v>25032</v>
      </c>
      <c r="J33" s="92">
        <v>6414</v>
      </c>
      <c r="K33" s="92">
        <v>2988</v>
      </c>
      <c r="L33" s="92">
        <v>602</v>
      </c>
      <c r="M33" s="92">
        <v>28</v>
      </c>
      <c r="N33" s="93">
        <f t="shared" si="3"/>
        <v>10032</v>
      </c>
      <c r="O33" s="91">
        <v>1205</v>
      </c>
      <c r="P33" s="91">
        <v>4688</v>
      </c>
      <c r="Q33" s="91">
        <v>1828</v>
      </c>
      <c r="R33" s="66"/>
    </row>
    <row r="34" spans="1:18" s="7" customFormat="1" ht="13.5">
      <c r="A34" s="7">
        <v>28</v>
      </c>
      <c r="B34" s="33" t="s">
        <v>66</v>
      </c>
      <c r="C34" s="34" t="s">
        <v>188</v>
      </c>
      <c r="D34" s="89">
        <v>24533</v>
      </c>
      <c r="E34" s="90">
        <f t="shared" si="2"/>
        <v>23003</v>
      </c>
      <c r="F34" s="91">
        <v>22797</v>
      </c>
      <c r="G34" s="38">
        <f t="shared" si="0"/>
        <v>0.9910446463504761</v>
      </c>
      <c r="H34" s="38">
        <f t="shared" si="1"/>
        <v>25.696648263270006</v>
      </c>
      <c r="I34" s="92">
        <v>17092</v>
      </c>
      <c r="J34" s="92">
        <v>3937</v>
      </c>
      <c r="K34" s="92">
        <v>1601</v>
      </c>
      <c r="L34" s="92">
        <v>373</v>
      </c>
      <c r="M34" s="92">
        <v>0</v>
      </c>
      <c r="N34" s="93">
        <f t="shared" si="3"/>
        <v>5911</v>
      </c>
      <c r="O34" s="91">
        <v>408</v>
      </c>
      <c r="P34" s="91">
        <v>2996</v>
      </c>
      <c r="Q34" s="91">
        <v>505</v>
      </c>
      <c r="R34" s="66"/>
    </row>
    <row r="35" spans="1:18" s="7" customFormat="1" ht="13.5">
      <c r="A35" s="7">
        <v>29</v>
      </c>
      <c r="B35" s="33" t="s">
        <v>67</v>
      </c>
      <c r="C35" s="34" t="s">
        <v>189</v>
      </c>
      <c r="D35" s="89">
        <v>9531</v>
      </c>
      <c r="E35" s="90">
        <f t="shared" si="2"/>
        <v>7514</v>
      </c>
      <c r="F35" s="91">
        <v>9515</v>
      </c>
      <c r="G35" s="38">
        <f t="shared" si="0"/>
        <v>1.266302901250998</v>
      </c>
      <c r="H35" s="38">
        <f t="shared" si="1"/>
        <v>32.166622305030614</v>
      </c>
      <c r="I35" s="92">
        <v>5097</v>
      </c>
      <c r="J35" s="92">
        <v>1538</v>
      </c>
      <c r="K35" s="92">
        <v>744</v>
      </c>
      <c r="L35" s="92">
        <v>135</v>
      </c>
      <c r="M35" s="92">
        <v>0</v>
      </c>
      <c r="N35" s="93">
        <f t="shared" si="3"/>
        <v>2417</v>
      </c>
      <c r="O35" s="91">
        <v>70</v>
      </c>
      <c r="P35" s="91">
        <v>934</v>
      </c>
      <c r="Q35" s="91">
        <v>209</v>
      </c>
      <c r="R35" s="66"/>
    </row>
    <row r="36" spans="1:18" s="7" customFormat="1" ht="13.5">
      <c r="A36" s="7">
        <v>30</v>
      </c>
      <c r="B36" s="53" t="s">
        <v>68</v>
      </c>
      <c r="C36" s="44" t="s">
        <v>5</v>
      </c>
      <c r="D36" s="94">
        <v>5680</v>
      </c>
      <c r="E36" s="95">
        <f t="shared" si="2"/>
        <v>5130</v>
      </c>
      <c r="F36" s="96">
        <v>7672</v>
      </c>
      <c r="G36" s="48">
        <f t="shared" si="0"/>
        <v>1.4955165692007797</v>
      </c>
      <c r="H36" s="48">
        <f t="shared" si="1"/>
        <v>34.85380116959064</v>
      </c>
      <c r="I36" s="97">
        <v>3342</v>
      </c>
      <c r="J36" s="97">
        <v>1101</v>
      </c>
      <c r="K36" s="97">
        <v>584</v>
      </c>
      <c r="L36" s="97">
        <v>103</v>
      </c>
      <c r="M36" s="97">
        <v>0</v>
      </c>
      <c r="N36" s="98">
        <f t="shared" si="3"/>
        <v>1788</v>
      </c>
      <c r="O36" s="96">
        <v>63</v>
      </c>
      <c r="P36" s="96">
        <v>527</v>
      </c>
      <c r="Q36" s="96">
        <v>13</v>
      </c>
      <c r="R36" s="68"/>
    </row>
    <row r="37" spans="1:18" s="7" customFormat="1" ht="13.5">
      <c r="A37" s="7">
        <v>31</v>
      </c>
      <c r="B37" s="24" t="s">
        <v>69</v>
      </c>
      <c r="C37" s="25" t="s">
        <v>190</v>
      </c>
      <c r="D37" s="99">
        <v>5453</v>
      </c>
      <c r="E37" s="100">
        <f t="shared" si="2"/>
        <v>5214</v>
      </c>
      <c r="F37" s="101">
        <v>5785</v>
      </c>
      <c r="G37" s="29">
        <f t="shared" si="0"/>
        <v>1.109512850019179</v>
      </c>
      <c r="H37" s="29">
        <f t="shared" si="1"/>
        <v>27.368622938243192</v>
      </c>
      <c r="I37" s="102">
        <v>3787</v>
      </c>
      <c r="J37" s="102">
        <v>902</v>
      </c>
      <c r="K37" s="102">
        <v>429</v>
      </c>
      <c r="L37" s="102">
        <v>95</v>
      </c>
      <c r="M37" s="102">
        <v>1</v>
      </c>
      <c r="N37" s="103">
        <f t="shared" si="3"/>
        <v>1427</v>
      </c>
      <c r="O37" s="101">
        <v>345</v>
      </c>
      <c r="P37" s="101">
        <v>650</v>
      </c>
      <c r="Q37" s="101">
        <v>1252</v>
      </c>
      <c r="R37" s="63"/>
    </row>
    <row r="38" spans="1:18" s="7" customFormat="1" ht="13.5">
      <c r="A38" s="7">
        <v>32</v>
      </c>
      <c r="B38" s="33" t="s">
        <v>70</v>
      </c>
      <c r="C38" s="34" t="s">
        <v>191</v>
      </c>
      <c r="D38" s="89">
        <v>6491</v>
      </c>
      <c r="E38" s="90">
        <f t="shared" si="2"/>
        <v>5756</v>
      </c>
      <c r="F38" s="91">
        <v>5945</v>
      </c>
      <c r="G38" s="38">
        <f t="shared" si="0"/>
        <v>1.0328353022932593</v>
      </c>
      <c r="H38" s="38">
        <f t="shared" si="1"/>
        <v>27.39749826268242</v>
      </c>
      <c r="I38" s="92">
        <v>4179</v>
      </c>
      <c r="J38" s="92">
        <v>1010</v>
      </c>
      <c r="K38" s="92">
        <v>461</v>
      </c>
      <c r="L38" s="92">
        <v>77</v>
      </c>
      <c r="M38" s="92">
        <v>29</v>
      </c>
      <c r="N38" s="93">
        <f t="shared" si="3"/>
        <v>1577</v>
      </c>
      <c r="O38" s="91">
        <v>60</v>
      </c>
      <c r="P38" s="91">
        <v>697</v>
      </c>
      <c r="Q38" s="91">
        <v>224</v>
      </c>
      <c r="R38" s="66"/>
    </row>
    <row r="39" spans="1:18" s="7" customFormat="1" ht="13.5">
      <c r="A39" s="7">
        <v>33</v>
      </c>
      <c r="B39" s="33" t="s">
        <v>71</v>
      </c>
      <c r="C39" s="34" t="s">
        <v>192</v>
      </c>
      <c r="D39" s="89">
        <v>18400</v>
      </c>
      <c r="E39" s="90">
        <f t="shared" si="2"/>
        <v>15455</v>
      </c>
      <c r="F39" s="91">
        <v>13940</v>
      </c>
      <c r="G39" s="38">
        <f aca="true" t="shared" si="4" ref="G39:G57">F39/E39</f>
        <v>0.9019734713684892</v>
      </c>
      <c r="H39" s="38">
        <f aca="true" t="shared" si="5" ref="H39:H57">N39/E39*100</f>
        <v>23.08637981235846</v>
      </c>
      <c r="I39" s="92">
        <v>11887</v>
      </c>
      <c r="J39" s="92">
        <v>2205</v>
      </c>
      <c r="K39" s="92">
        <v>1025</v>
      </c>
      <c r="L39" s="92">
        <v>303</v>
      </c>
      <c r="M39" s="92">
        <v>35</v>
      </c>
      <c r="N39" s="93">
        <f t="shared" si="3"/>
        <v>3568</v>
      </c>
      <c r="O39" s="91">
        <v>338</v>
      </c>
      <c r="P39" s="91">
        <v>2563</v>
      </c>
      <c r="Q39" s="91">
        <v>337</v>
      </c>
      <c r="R39" s="66"/>
    </row>
    <row r="40" spans="1:18" s="7" customFormat="1" ht="13.5">
      <c r="A40" s="7">
        <v>34</v>
      </c>
      <c r="B40" s="33" t="s">
        <v>72</v>
      </c>
      <c r="C40" s="34" t="s">
        <v>193</v>
      </c>
      <c r="D40" s="89">
        <v>8771</v>
      </c>
      <c r="E40" s="90">
        <f t="shared" si="2"/>
        <v>7519</v>
      </c>
      <c r="F40" s="91">
        <v>6460</v>
      </c>
      <c r="G40" s="38">
        <f t="shared" si="4"/>
        <v>0.8591568027663253</v>
      </c>
      <c r="H40" s="38">
        <f t="shared" si="5"/>
        <v>24.511238196568694</v>
      </c>
      <c r="I40" s="92">
        <v>5676</v>
      </c>
      <c r="J40" s="92">
        <v>1199</v>
      </c>
      <c r="K40" s="92">
        <v>469</v>
      </c>
      <c r="L40" s="92">
        <v>168</v>
      </c>
      <c r="M40" s="92">
        <v>7</v>
      </c>
      <c r="N40" s="93">
        <f t="shared" si="3"/>
        <v>1843</v>
      </c>
      <c r="O40" s="91">
        <v>123</v>
      </c>
      <c r="P40" s="91">
        <v>691</v>
      </c>
      <c r="Q40" s="91">
        <v>84</v>
      </c>
      <c r="R40" s="66"/>
    </row>
    <row r="41" spans="1:18" s="7" customFormat="1" ht="13.5">
      <c r="A41" s="7">
        <v>35</v>
      </c>
      <c r="B41" s="109" t="s">
        <v>73</v>
      </c>
      <c r="C41" s="110" t="s">
        <v>194</v>
      </c>
      <c r="D41" s="157">
        <v>10457</v>
      </c>
      <c r="E41" s="158">
        <f t="shared" si="2"/>
        <v>9713</v>
      </c>
      <c r="F41" s="159">
        <v>9846</v>
      </c>
      <c r="G41" s="114">
        <f t="shared" si="4"/>
        <v>1.0136929887779265</v>
      </c>
      <c r="H41" s="114">
        <f t="shared" si="5"/>
        <v>26.696180376814578</v>
      </c>
      <c r="I41" s="160">
        <v>7120</v>
      </c>
      <c r="J41" s="160">
        <v>1695</v>
      </c>
      <c r="K41" s="160">
        <v>715</v>
      </c>
      <c r="L41" s="160">
        <v>183</v>
      </c>
      <c r="M41" s="160">
        <v>0</v>
      </c>
      <c r="N41" s="161">
        <f t="shared" si="3"/>
        <v>2593</v>
      </c>
      <c r="O41" s="159">
        <v>101</v>
      </c>
      <c r="P41" s="159">
        <v>931</v>
      </c>
      <c r="Q41" s="159">
        <v>142</v>
      </c>
      <c r="R41" s="66"/>
    </row>
    <row r="42" spans="1:18" s="7" customFormat="1" ht="13.5">
      <c r="A42" s="7">
        <v>36</v>
      </c>
      <c r="B42" s="24" t="s">
        <v>74</v>
      </c>
      <c r="C42" s="25" t="s">
        <v>195</v>
      </c>
      <c r="D42" s="99">
        <v>6944</v>
      </c>
      <c r="E42" s="100">
        <f t="shared" si="2"/>
        <v>6207</v>
      </c>
      <c r="F42" s="101">
        <v>8879</v>
      </c>
      <c r="G42" s="29">
        <f t="shared" si="4"/>
        <v>1.4304817141936523</v>
      </c>
      <c r="H42" s="29">
        <f t="shared" si="5"/>
        <v>35.52440792653456</v>
      </c>
      <c r="I42" s="102">
        <v>4002</v>
      </c>
      <c r="J42" s="102">
        <v>1282</v>
      </c>
      <c r="K42" s="102">
        <v>704</v>
      </c>
      <c r="L42" s="102">
        <v>217</v>
      </c>
      <c r="M42" s="102">
        <v>2</v>
      </c>
      <c r="N42" s="103">
        <f t="shared" si="3"/>
        <v>2205</v>
      </c>
      <c r="O42" s="101">
        <v>245</v>
      </c>
      <c r="P42" s="101">
        <v>1261</v>
      </c>
      <c r="Q42" s="101">
        <v>389</v>
      </c>
      <c r="R42" s="66"/>
    </row>
    <row r="43" spans="1:18" s="7" customFormat="1" ht="13.5">
      <c r="A43" s="7">
        <v>37</v>
      </c>
      <c r="B43" s="33" t="s">
        <v>75</v>
      </c>
      <c r="C43" s="34" t="s">
        <v>196</v>
      </c>
      <c r="D43" s="89">
        <v>5292</v>
      </c>
      <c r="E43" s="90">
        <f t="shared" si="2"/>
        <v>4839</v>
      </c>
      <c r="F43" s="91">
        <v>6899</v>
      </c>
      <c r="G43" s="38">
        <f t="shared" si="4"/>
        <v>1.4257077908658813</v>
      </c>
      <c r="H43" s="38">
        <f t="shared" si="5"/>
        <v>35.503203141144866</v>
      </c>
      <c r="I43" s="92">
        <v>3121</v>
      </c>
      <c r="J43" s="92">
        <v>1042</v>
      </c>
      <c r="K43" s="92">
        <v>505</v>
      </c>
      <c r="L43" s="92">
        <v>150</v>
      </c>
      <c r="M43" s="92">
        <v>21</v>
      </c>
      <c r="N43" s="93">
        <f t="shared" si="3"/>
        <v>1718</v>
      </c>
      <c r="O43" s="91">
        <v>22</v>
      </c>
      <c r="P43" s="91">
        <v>380</v>
      </c>
      <c r="Q43" s="91">
        <v>48</v>
      </c>
      <c r="R43" s="66"/>
    </row>
    <row r="44" spans="1:18" s="7" customFormat="1" ht="13.5">
      <c r="A44" s="7">
        <v>38</v>
      </c>
      <c r="B44" s="33" t="s">
        <v>76</v>
      </c>
      <c r="C44" s="34" t="s">
        <v>197</v>
      </c>
      <c r="D44" s="89">
        <v>7849</v>
      </c>
      <c r="E44" s="90">
        <f t="shared" si="2"/>
        <v>6635</v>
      </c>
      <c r="F44" s="91">
        <v>8222</v>
      </c>
      <c r="G44" s="38">
        <f t="shared" si="4"/>
        <v>1.2391861341371515</v>
      </c>
      <c r="H44" s="38">
        <f t="shared" si="5"/>
        <v>30.715900527505653</v>
      </c>
      <c r="I44" s="92">
        <v>4597</v>
      </c>
      <c r="J44" s="92">
        <v>1254</v>
      </c>
      <c r="K44" s="92">
        <v>590</v>
      </c>
      <c r="L44" s="92">
        <v>194</v>
      </c>
      <c r="M44" s="92">
        <v>0</v>
      </c>
      <c r="N44" s="93">
        <f t="shared" si="3"/>
        <v>2038</v>
      </c>
      <c r="O44" s="91">
        <v>84</v>
      </c>
      <c r="P44" s="91">
        <v>827</v>
      </c>
      <c r="Q44" s="91">
        <v>125</v>
      </c>
      <c r="R44" s="66"/>
    </row>
    <row r="45" spans="1:18" s="7" customFormat="1" ht="13.5">
      <c r="A45" s="7">
        <v>39</v>
      </c>
      <c r="B45" s="33" t="s">
        <v>77</v>
      </c>
      <c r="C45" s="52" t="s">
        <v>198</v>
      </c>
      <c r="D45" s="89">
        <v>6863</v>
      </c>
      <c r="E45" s="90">
        <f t="shared" si="2"/>
        <v>5206</v>
      </c>
      <c r="F45" s="91">
        <v>6787</v>
      </c>
      <c r="G45" s="38">
        <f t="shared" si="4"/>
        <v>1.3036880522474068</v>
      </c>
      <c r="H45" s="38">
        <f t="shared" si="5"/>
        <v>31.17556665386093</v>
      </c>
      <c r="I45" s="92">
        <v>3583</v>
      </c>
      <c r="J45" s="92">
        <v>974</v>
      </c>
      <c r="K45" s="92">
        <v>500</v>
      </c>
      <c r="L45" s="92">
        <v>145</v>
      </c>
      <c r="M45" s="92">
        <v>4</v>
      </c>
      <c r="N45" s="93">
        <f t="shared" si="3"/>
        <v>1623</v>
      </c>
      <c r="O45" s="91">
        <v>267</v>
      </c>
      <c r="P45" s="91">
        <v>825</v>
      </c>
      <c r="Q45" s="91">
        <v>324</v>
      </c>
      <c r="R45" s="41"/>
    </row>
    <row r="46" spans="1:18" s="7" customFormat="1" ht="13.5">
      <c r="A46" s="7">
        <v>40</v>
      </c>
      <c r="B46" s="53" t="s">
        <v>78</v>
      </c>
      <c r="C46" s="54" t="s">
        <v>199</v>
      </c>
      <c r="D46" s="94">
        <v>23916</v>
      </c>
      <c r="E46" s="95">
        <f t="shared" si="2"/>
        <v>20198</v>
      </c>
      <c r="F46" s="96">
        <v>22398</v>
      </c>
      <c r="G46" s="48">
        <f t="shared" si="4"/>
        <v>1.1089216754134072</v>
      </c>
      <c r="H46" s="48">
        <f t="shared" si="5"/>
        <v>28.502822061590255</v>
      </c>
      <c r="I46" s="97">
        <v>14441</v>
      </c>
      <c r="J46" s="97">
        <v>3720</v>
      </c>
      <c r="K46" s="97">
        <v>1518</v>
      </c>
      <c r="L46" s="97">
        <v>415</v>
      </c>
      <c r="M46" s="97">
        <v>104</v>
      </c>
      <c r="N46" s="98">
        <f t="shared" si="3"/>
        <v>5757</v>
      </c>
      <c r="O46" s="96">
        <v>239</v>
      </c>
      <c r="P46" s="96">
        <v>1634</v>
      </c>
      <c r="Q46" s="96">
        <v>470</v>
      </c>
      <c r="R46" s="68"/>
    </row>
    <row r="47" spans="1:18" s="7" customFormat="1" ht="13.5">
      <c r="A47" s="7">
        <v>41</v>
      </c>
      <c r="B47" s="24" t="s">
        <v>79</v>
      </c>
      <c r="C47" s="25" t="s">
        <v>200</v>
      </c>
      <c r="D47" s="99">
        <v>8530</v>
      </c>
      <c r="E47" s="100">
        <f t="shared" si="2"/>
        <v>7952</v>
      </c>
      <c r="F47" s="101">
        <v>14831</v>
      </c>
      <c r="G47" s="29">
        <f t="shared" si="4"/>
        <v>1.8650653923541247</v>
      </c>
      <c r="H47" s="29">
        <f t="shared" si="5"/>
        <v>41.75050301810865</v>
      </c>
      <c r="I47" s="102">
        <v>4632</v>
      </c>
      <c r="J47" s="102">
        <v>1900</v>
      </c>
      <c r="K47" s="102">
        <v>1136</v>
      </c>
      <c r="L47" s="102">
        <v>284</v>
      </c>
      <c r="M47" s="102">
        <v>0</v>
      </c>
      <c r="N47" s="103">
        <f t="shared" si="3"/>
        <v>3320</v>
      </c>
      <c r="O47" s="101">
        <v>71</v>
      </c>
      <c r="P47" s="101">
        <v>850</v>
      </c>
      <c r="Q47" s="101">
        <v>178</v>
      </c>
      <c r="R47" s="63"/>
    </row>
    <row r="48" spans="1:18" s="7" customFormat="1" ht="13.5">
      <c r="A48" s="7">
        <v>42</v>
      </c>
      <c r="B48" s="33" t="s">
        <v>80</v>
      </c>
      <c r="C48" s="34" t="s">
        <v>201</v>
      </c>
      <c r="D48" s="89">
        <v>7204</v>
      </c>
      <c r="E48" s="90">
        <f t="shared" si="2"/>
        <v>6603</v>
      </c>
      <c r="F48" s="91">
        <v>13068</v>
      </c>
      <c r="G48" s="38">
        <f t="shared" si="4"/>
        <v>1.9791004089050432</v>
      </c>
      <c r="H48" s="38">
        <f t="shared" si="5"/>
        <v>44.66151749204907</v>
      </c>
      <c r="I48" s="92">
        <v>3654</v>
      </c>
      <c r="J48" s="92">
        <v>1674</v>
      </c>
      <c r="K48" s="92">
        <v>999</v>
      </c>
      <c r="L48" s="92">
        <v>276</v>
      </c>
      <c r="M48" s="92">
        <v>0</v>
      </c>
      <c r="N48" s="93">
        <f t="shared" si="3"/>
        <v>2949</v>
      </c>
      <c r="O48" s="91">
        <v>100</v>
      </c>
      <c r="P48" s="91">
        <v>616</v>
      </c>
      <c r="Q48" s="91">
        <v>81</v>
      </c>
      <c r="R48" s="66"/>
    </row>
    <row r="49" spans="1:18" s="7" customFormat="1" ht="13.5">
      <c r="A49" s="7">
        <v>43</v>
      </c>
      <c r="B49" s="33" t="s">
        <v>81</v>
      </c>
      <c r="C49" s="34" t="s">
        <v>202</v>
      </c>
      <c r="D49" s="89">
        <v>10303</v>
      </c>
      <c r="E49" s="90">
        <f t="shared" si="2"/>
        <v>9479</v>
      </c>
      <c r="F49" s="91">
        <v>15685</v>
      </c>
      <c r="G49" s="38">
        <f t="shared" si="4"/>
        <v>1.654710412490769</v>
      </c>
      <c r="H49" s="38">
        <f t="shared" si="5"/>
        <v>38.601118261419984</v>
      </c>
      <c r="I49" s="92">
        <v>5820</v>
      </c>
      <c r="J49" s="92">
        <v>2212</v>
      </c>
      <c r="K49" s="92">
        <v>1148</v>
      </c>
      <c r="L49" s="92">
        <v>260</v>
      </c>
      <c r="M49" s="92">
        <v>39</v>
      </c>
      <c r="N49" s="93">
        <f t="shared" si="3"/>
        <v>3659</v>
      </c>
      <c r="O49" s="91">
        <v>131</v>
      </c>
      <c r="P49" s="91">
        <v>927</v>
      </c>
      <c r="Q49" s="91">
        <v>168</v>
      </c>
      <c r="R49" s="66"/>
    </row>
    <row r="50" spans="1:18" s="7" customFormat="1" ht="13.5">
      <c r="A50" s="7">
        <v>44</v>
      </c>
      <c r="B50" s="33" t="s">
        <v>82</v>
      </c>
      <c r="C50" s="34" t="s">
        <v>203</v>
      </c>
      <c r="D50" s="89">
        <v>5949</v>
      </c>
      <c r="E50" s="90">
        <f t="shared" si="2"/>
        <v>4935</v>
      </c>
      <c r="F50" s="91">
        <v>11476</v>
      </c>
      <c r="G50" s="38">
        <f t="shared" si="4"/>
        <v>2.3254305977710232</v>
      </c>
      <c r="H50" s="38">
        <f t="shared" si="5"/>
        <v>44.29584599797366</v>
      </c>
      <c r="I50" s="92">
        <v>2749</v>
      </c>
      <c r="J50" s="92">
        <v>1196</v>
      </c>
      <c r="K50" s="92">
        <v>795</v>
      </c>
      <c r="L50" s="92">
        <v>195</v>
      </c>
      <c r="M50" s="92">
        <v>0</v>
      </c>
      <c r="N50" s="93">
        <f t="shared" si="3"/>
        <v>2186</v>
      </c>
      <c r="O50" s="91">
        <v>30</v>
      </c>
      <c r="P50" s="91">
        <v>331</v>
      </c>
      <c r="Q50" s="91">
        <v>17</v>
      </c>
      <c r="R50" s="66"/>
    </row>
    <row r="51" spans="1:18" s="7" customFormat="1" ht="13.5">
      <c r="A51" s="7">
        <v>45</v>
      </c>
      <c r="B51" s="53" t="s">
        <v>83</v>
      </c>
      <c r="C51" s="54" t="s">
        <v>204</v>
      </c>
      <c r="D51" s="94">
        <v>7751</v>
      </c>
      <c r="E51" s="95">
        <f t="shared" si="2"/>
        <v>6586</v>
      </c>
      <c r="F51" s="96">
        <v>13679</v>
      </c>
      <c r="G51" s="48">
        <f t="shared" si="4"/>
        <v>2.07698147585788</v>
      </c>
      <c r="H51" s="48">
        <f t="shared" si="5"/>
        <v>45.62708776191922</v>
      </c>
      <c r="I51" s="97">
        <v>3581</v>
      </c>
      <c r="J51" s="97">
        <v>1693</v>
      </c>
      <c r="K51" s="97">
        <v>1043</v>
      </c>
      <c r="L51" s="97">
        <v>262</v>
      </c>
      <c r="M51" s="97">
        <v>7</v>
      </c>
      <c r="N51" s="98">
        <f t="shared" si="3"/>
        <v>3005</v>
      </c>
      <c r="O51" s="96">
        <v>60</v>
      </c>
      <c r="P51" s="96">
        <v>508</v>
      </c>
      <c r="Q51" s="96">
        <v>49</v>
      </c>
      <c r="R51" s="66"/>
    </row>
    <row r="52" spans="1:18" s="7" customFormat="1" ht="13.5">
      <c r="A52" s="7">
        <v>46</v>
      </c>
      <c r="B52" s="117" t="s">
        <v>84</v>
      </c>
      <c r="C52" s="118" t="s">
        <v>6</v>
      </c>
      <c r="D52" s="83">
        <v>15767</v>
      </c>
      <c r="E52" s="84">
        <f t="shared" si="2"/>
        <v>14038</v>
      </c>
      <c r="F52" s="85">
        <v>23150</v>
      </c>
      <c r="G52" s="119">
        <f t="shared" si="4"/>
        <v>1.64909531272261</v>
      </c>
      <c r="H52" s="119">
        <f t="shared" si="5"/>
        <v>37.52671320700954</v>
      </c>
      <c r="I52" s="86">
        <v>8770</v>
      </c>
      <c r="J52" s="86">
        <v>2839</v>
      </c>
      <c r="K52" s="86">
        <v>1902</v>
      </c>
      <c r="L52" s="86">
        <v>527</v>
      </c>
      <c r="M52" s="86">
        <v>0</v>
      </c>
      <c r="N52" s="87">
        <f t="shared" si="3"/>
        <v>5268</v>
      </c>
      <c r="O52" s="85">
        <v>84</v>
      </c>
      <c r="P52" s="85">
        <v>1294</v>
      </c>
      <c r="Q52" s="85">
        <v>59</v>
      </c>
      <c r="R52" s="66"/>
    </row>
    <row r="53" spans="1:18" s="7" customFormat="1" ht="13.5">
      <c r="A53" s="7">
        <v>47</v>
      </c>
      <c r="B53" s="53" t="s">
        <v>85</v>
      </c>
      <c r="C53" s="54" t="s">
        <v>205</v>
      </c>
      <c r="D53" s="94">
        <v>16772</v>
      </c>
      <c r="E53" s="95">
        <f t="shared" si="2"/>
        <v>12805</v>
      </c>
      <c r="F53" s="96">
        <v>25123</v>
      </c>
      <c r="G53" s="48">
        <f t="shared" si="4"/>
        <v>1.9619679812573214</v>
      </c>
      <c r="H53" s="48">
        <f t="shared" si="5"/>
        <v>45.54470909800859</v>
      </c>
      <c r="I53" s="97">
        <v>6973</v>
      </c>
      <c r="J53" s="97">
        <v>3369</v>
      </c>
      <c r="K53" s="97">
        <v>2091</v>
      </c>
      <c r="L53" s="97">
        <v>367</v>
      </c>
      <c r="M53" s="97">
        <v>5</v>
      </c>
      <c r="N53" s="98">
        <f t="shared" si="3"/>
        <v>5832</v>
      </c>
      <c r="O53" s="96">
        <v>197</v>
      </c>
      <c r="P53" s="96">
        <v>980</v>
      </c>
      <c r="Q53" s="96">
        <v>211</v>
      </c>
      <c r="R53" s="68"/>
    </row>
    <row r="54" spans="2:18" s="7" customFormat="1" ht="8.25" customHeight="1">
      <c r="B54" s="120"/>
      <c r="C54" s="121"/>
      <c r="D54" s="174"/>
      <c r="E54" s="175"/>
      <c r="F54" s="174"/>
      <c r="G54" s="124"/>
      <c r="H54" s="124"/>
      <c r="I54" s="174"/>
      <c r="J54" s="174"/>
      <c r="K54" s="174"/>
      <c r="L54" s="174"/>
      <c r="M54" s="174"/>
      <c r="N54" s="175"/>
      <c r="O54" s="174"/>
      <c r="P54" s="174"/>
      <c r="Q54" s="174"/>
      <c r="R54" s="68"/>
    </row>
    <row r="55" spans="2:18" s="42" customFormat="1" ht="13.5">
      <c r="B55" s="218" t="s">
        <v>7</v>
      </c>
      <c r="C55" s="219"/>
      <c r="D55" s="176">
        <f>SUM(D7:D53)</f>
        <v>752349</v>
      </c>
      <c r="E55" s="177">
        <f>I55+N55</f>
        <v>664503</v>
      </c>
      <c r="F55" s="177">
        <f aca="true" t="shared" si="6" ref="F55:M55">SUM(F7:F53)</f>
        <v>828126</v>
      </c>
      <c r="G55" s="178">
        <f t="shared" si="4"/>
        <v>1.246233651315344</v>
      </c>
      <c r="H55" s="178">
        <f t="shared" si="5"/>
        <v>30.072098997295722</v>
      </c>
      <c r="I55" s="179">
        <f t="shared" si="6"/>
        <v>464673</v>
      </c>
      <c r="J55" s="179">
        <f t="shared" si="6"/>
        <v>121378</v>
      </c>
      <c r="K55" s="179">
        <f t="shared" si="6"/>
        <v>63029</v>
      </c>
      <c r="L55" s="179">
        <f t="shared" si="6"/>
        <v>14567</v>
      </c>
      <c r="M55" s="179">
        <f t="shared" si="6"/>
        <v>856</v>
      </c>
      <c r="N55" s="176">
        <f>SUM(J55:M55)</f>
        <v>199830</v>
      </c>
      <c r="O55" s="177">
        <f>SUM(O7:O53)</f>
        <v>12101</v>
      </c>
      <c r="P55" s="177">
        <f>SUM(P7:P53)</f>
        <v>76071</v>
      </c>
      <c r="Q55" s="177">
        <f>SUM(Q7:Q53)</f>
        <v>20142</v>
      </c>
      <c r="R55" s="68"/>
    </row>
    <row r="56" spans="2:18" s="42" customFormat="1" ht="7.5" customHeight="1" thickBot="1">
      <c r="B56" s="184"/>
      <c r="C56" s="184"/>
      <c r="D56" s="185"/>
      <c r="E56" s="185"/>
      <c r="F56" s="185"/>
      <c r="G56" s="186"/>
      <c r="H56" s="186"/>
      <c r="I56" s="185"/>
      <c r="J56" s="185"/>
      <c r="K56" s="185"/>
      <c r="L56" s="185"/>
      <c r="M56" s="185"/>
      <c r="N56" s="185"/>
      <c r="O56" s="185"/>
      <c r="P56" s="185"/>
      <c r="Q56" s="185"/>
      <c r="R56" s="68"/>
    </row>
    <row r="57" spans="2:18" s="42" customFormat="1" ht="14.25" thickBot="1">
      <c r="B57" s="220" t="s">
        <v>300</v>
      </c>
      <c r="C57" s="221"/>
      <c r="D57" s="187">
        <f>D55+D146</f>
        <v>1199314</v>
      </c>
      <c r="E57" s="188">
        <f>I57+N57</f>
        <v>1049324</v>
      </c>
      <c r="F57" s="188">
        <f>F55+F146</f>
        <v>1191787</v>
      </c>
      <c r="G57" s="189">
        <f t="shared" si="4"/>
        <v>1.1357664553560196</v>
      </c>
      <c r="H57" s="189">
        <f t="shared" si="5"/>
        <v>28.0061258486416</v>
      </c>
      <c r="I57" s="190">
        <f>I55+I146</f>
        <v>755449</v>
      </c>
      <c r="J57" s="190">
        <f>J55+J146</f>
        <v>181840</v>
      </c>
      <c r="K57" s="190">
        <f>K55+K146</f>
        <v>90428</v>
      </c>
      <c r="L57" s="190">
        <f>L55+L146</f>
        <v>20721</v>
      </c>
      <c r="M57" s="190">
        <f>M55+M146</f>
        <v>886</v>
      </c>
      <c r="N57" s="187">
        <f>SUM(J57:M57)</f>
        <v>293875</v>
      </c>
      <c r="O57" s="188">
        <f>O55+O146</f>
        <v>21488</v>
      </c>
      <c r="P57" s="188">
        <f>P55+P146</f>
        <v>132995</v>
      </c>
      <c r="Q57" s="191">
        <f>Q55+Q146</f>
        <v>42726</v>
      </c>
      <c r="R57" s="68"/>
    </row>
    <row r="58" spans="2:8" s="7" customFormat="1" ht="13.5">
      <c r="B58" s="59"/>
      <c r="C58" s="60"/>
      <c r="G58" s="10"/>
      <c r="H58" s="10"/>
    </row>
    <row r="59" spans="2:9" s="7" customFormat="1" ht="17.25">
      <c r="B59" s="3" t="s">
        <v>302</v>
      </c>
      <c r="C59" s="60"/>
      <c r="G59" s="10"/>
      <c r="H59" s="10"/>
      <c r="I59" s="5" t="s">
        <v>305</v>
      </c>
    </row>
    <row r="60" spans="2:8" s="7" customFormat="1" ht="8.25" customHeight="1">
      <c r="B60" s="3"/>
      <c r="C60" s="60"/>
      <c r="G60" s="10"/>
      <c r="H60" s="10"/>
    </row>
    <row r="61" spans="2:18" s="7" customFormat="1" ht="27" customHeight="1">
      <c r="B61" s="74"/>
      <c r="C61" s="11"/>
      <c r="D61" s="201" t="s">
        <v>26</v>
      </c>
      <c r="E61" s="201" t="s">
        <v>27</v>
      </c>
      <c r="F61" s="75" t="s">
        <v>20</v>
      </c>
      <c r="G61" s="206" t="s">
        <v>276</v>
      </c>
      <c r="H61" s="206" t="s">
        <v>275</v>
      </c>
      <c r="I61" s="76" t="s">
        <v>278</v>
      </c>
      <c r="J61" s="222" t="s">
        <v>34</v>
      </c>
      <c r="K61" s="223"/>
      <c r="L61" s="223"/>
      <c r="M61" s="223"/>
      <c r="N61" s="210"/>
      <c r="O61" s="198" t="s">
        <v>294</v>
      </c>
      <c r="P61" s="198" t="s">
        <v>297</v>
      </c>
      <c r="Q61" s="198" t="s">
        <v>296</v>
      </c>
      <c r="R61" s="201" t="s">
        <v>33</v>
      </c>
    </row>
    <row r="62" spans="2:18" s="7" customFormat="1" ht="15" customHeight="1">
      <c r="B62" s="77"/>
      <c r="C62" s="14"/>
      <c r="D62" s="203"/>
      <c r="E62" s="203"/>
      <c r="F62" s="78" t="s">
        <v>35</v>
      </c>
      <c r="G62" s="217"/>
      <c r="H62" s="217"/>
      <c r="I62" s="12" t="s">
        <v>36</v>
      </c>
      <c r="J62" s="12" t="s">
        <v>37</v>
      </c>
      <c r="K62" s="12" t="s">
        <v>38</v>
      </c>
      <c r="L62" s="12" t="s">
        <v>39</v>
      </c>
      <c r="M62" s="12" t="s">
        <v>40</v>
      </c>
      <c r="N62" s="15" t="s">
        <v>41</v>
      </c>
      <c r="O62" s="200"/>
      <c r="P62" s="200"/>
      <c r="Q62" s="200"/>
      <c r="R62" s="203"/>
    </row>
    <row r="63" spans="2:18" s="7" customFormat="1" ht="15" customHeight="1">
      <c r="B63" s="79"/>
      <c r="C63" s="80"/>
      <c r="D63" s="81" t="s">
        <v>28</v>
      </c>
      <c r="E63" s="81" t="s">
        <v>28</v>
      </c>
      <c r="F63" s="81" t="s">
        <v>29</v>
      </c>
      <c r="G63" s="22" t="s">
        <v>277</v>
      </c>
      <c r="H63" s="22" t="s">
        <v>290</v>
      </c>
      <c r="I63" s="81" t="s">
        <v>28</v>
      </c>
      <c r="J63" s="81" t="s">
        <v>28</v>
      </c>
      <c r="K63" s="81" t="s">
        <v>28</v>
      </c>
      <c r="L63" s="81" t="s">
        <v>28</v>
      </c>
      <c r="M63" s="81" t="s">
        <v>28</v>
      </c>
      <c r="N63" s="81" t="s">
        <v>28</v>
      </c>
      <c r="O63" s="81" t="s">
        <v>28</v>
      </c>
      <c r="P63" s="81" t="s">
        <v>28</v>
      </c>
      <c r="Q63" s="81" t="s">
        <v>28</v>
      </c>
      <c r="R63" s="82"/>
    </row>
    <row r="64" spans="1:18" s="7" customFormat="1" ht="13.5">
      <c r="A64" s="7">
        <v>1</v>
      </c>
      <c r="B64" s="61" t="s">
        <v>279</v>
      </c>
      <c r="C64" s="62" t="s">
        <v>206</v>
      </c>
      <c r="D64" s="26">
        <v>15090</v>
      </c>
      <c r="E64" s="27">
        <f>I64+N64</f>
        <v>12957</v>
      </c>
      <c r="F64" s="28">
        <v>13452</v>
      </c>
      <c r="G64" s="29">
        <f aca="true" t="shared" si="7" ref="G64:G128">F64/E64</f>
        <v>1.0382032877981013</v>
      </c>
      <c r="H64" s="29">
        <f aca="true" t="shared" si="8" ref="H64:H128">N64/E64*100</f>
        <v>24.179979933626612</v>
      </c>
      <c r="I64" s="30">
        <v>9824</v>
      </c>
      <c r="J64" s="30">
        <v>1951</v>
      </c>
      <c r="K64" s="30">
        <v>972</v>
      </c>
      <c r="L64" s="30">
        <v>210</v>
      </c>
      <c r="M64" s="30">
        <v>0</v>
      </c>
      <c r="N64" s="31">
        <f>SUM(J64:M64)</f>
        <v>3133</v>
      </c>
      <c r="O64" s="28">
        <v>154</v>
      </c>
      <c r="P64" s="28">
        <v>1838</v>
      </c>
      <c r="Q64" s="28">
        <v>445</v>
      </c>
      <c r="R64" s="63"/>
    </row>
    <row r="65" spans="1:18" s="7" customFormat="1" ht="13.5">
      <c r="A65" s="7">
        <v>4</v>
      </c>
      <c r="B65" s="64" t="s">
        <v>86</v>
      </c>
      <c r="C65" s="65" t="s">
        <v>207</v>
      </c>
      <c r="D65" s="35">
        <v>9549</v>
      </c>
      <c r="E65" s="36">
        <f aca="true" t="shared" si="9" ref="E65:E114">I65+N65</f>
        <v>8268</v>
      </c>
      <c r="F65" s="37">
        <v>12632</v>
      </c>
      <c r="G65" s="38">
        <f t="shared" si="7"/>
        <v>1.5278180938558297</v>
      </c>
      <c r="H65" s="38">
        <f t="shared" si="8"/>
        <v>35.776487663280115</v>
      </c>
      <c r="I65" s="39">
        <v>5310</v>
      </c>
      <c r="J65" s="39">
        <v>1744</v>
      </c>
      <c r="K65" s="39">
        <v>980</v>
      </c>
      <c r="L65" s="39">
        <v>234</v>
      </c>
      <c r="M65" s="39">
        <v>0</v>
      </c>
      <c r="N65" s="40">
        <f aca="true" t="shared" si="10" ref="N65:N114">SUM(J65:M65)</f>
        <v>2958</v>
      </c>
      <c r="O65" s="37">
        <v>7</v>
      </c>
      <c r="P65" s="37">
        <v>818</v>
      </c>
      <c r="Q65" s="37">
        <v>113</v>
      </c>
      <c r="R65" s="66"/>
    </row>
    <row r="66" spans="1:18" s="7" customFormat="1" ht="13.5">
      <c r="A66" s="7">
        <v>11</v>
      </c>
      <c r="B66" s="64" t="s">
        <v>87</v>
      </c>
      <c r="C66" s="65" t="s">
        <v>23</v>
      </c>
      <c r="D66" s="35">
        <v>11451</v>
      </c>
      <c r="E66" s="36">
        <f t="shared" si="9"/>
        <v>8092</v>
      </c>
      <c r="F66" s="37">
        <v>5825</v>
      </c>
      <c r="G66" s="38">
        <f t="shared" si="7"/>
        <v>0.7198467622343054</v>
      </c>
      <c r="H66" s="38">
        <f t="shared" si="8"/>
        <v>25.54374691052892</v>
      </c>
      <c r="I66" s="39">
        <v>6025</v>
      </c>
      <c r="J66" s="39">
        <v>1313</v>
      </c>
      <c r="K66" s="39">
        <v>609</v>
      </c>
      <c r="L66" s="39">
        <v>145</v>
      </c>
      <c r="M66" s="39">
        <v>0</v>
      </c>
      <c r="N66" s="40">
        <f t="shared" si="10"/>
        <v>2067</v>
      </c>
      <c r="O66" s="37">
        <v>233</v>
      </c>
      <c r="P66" s="37">
        <v>1182</v>
      </c>
      <c r="Q66" s="37">
        <v>430</v>
      </c>
      <c r="R66" s="66"/>
    </row>
    <row r="67" spans="1:18" s="7" customFormat="1" ht="13.5">
      <c r="A67" s="7">
        <v>12</v>
      </c>
      <c r="B67" s="64" t="s">
        <v>88</v>
      </c>
      <c r="C67" s="65" t="s">
        <v>208</v>
      </c>
      <c r="D67" s="35">
        <v>9095</v>
      </c>
      <c r="E67" s="36">
        <f t="shared" si="9"/>
        <v>8099</v>
      </c>
      <c r="F67" s="37">
        <v>8878</v>
      </c>
      <c r="G67" s="38">
        <f t="shared" si="7"/>
        <v>1.0961847141622423</v>
      </c>
      <c r="H67" s="38">
        <f t="shared" si="8"/>
        <v>27.842943573280653</v>
      </c>
      <c r="I67" s="39">
        <v>5844</v>
      </c>
      <c r="J67" s="39">
        <v>1459</v>
      </c>
      <c r="K67" s="39">
        <v>635</v>
      </c>
      <c r="L67" s="39">
        <v>161</v>
      </c>
      <c r="M67" s="39">
        <v>0</v>
      </c>
      <c r="N67" s="40">
        <f t="shared" si="10"/>
        <v>2255</v>
      </c>
      <c r="O67" s="37">
        <v>46</v>
      </c>
      <c r="P67" s="37">
        <v>1224</v>
      </c>
      <c r="Q67" s="37">
        <v>724</v>
      </c>
      <c r="R67" s="66"/>
    </row>
    <row r="68" spans="1:18" s="7" customFormat="1" ht="13.5">
      <c r="A68" s="7">
        <v>14</v>
      </c>
      <c r="B68" s="139" t="s">
        <v>89</v>
      </c>
      <c r="C68" s="140" t="s">
        <v>209</v>
      </c>
      <c r="D68" s="111">
        <v>33582</v>
      </c>
      <c r="E68" s="112">
        <f t="shared" si="9"/>
        <v>30957</v>
      </c>
      <c r="F68" s="113">
        <v>21931</v>
      </c>
      <c r="G68" s="114">
        <f t="shared" si="7"/>
        <v>0.7084342798074749</v>
      </c>
      <c r="H68" s="114">
        <f t="shared" si="8"/>
        <v>20.399263494524664</v>
      </c>
      <c r="I68" s="115">
        <v>24642</v>
      </c>
      <c r="J68" s="115">
        <v>4179</v>
      </c>
      <c r="K68" s="115">
        <v>1751</v>
      </c>
      <c r="L68" s="115">
        <v>385</v>
      </c>
      <c r="M68" s="115">
        <v>0</v>
      </c>
      <c r="N68" s="116">
        <f t="shared" si="10"/>
        <v>6315</v>
      </c>
      <c r="O68" s="113">
        <v>1184</v>
      </c>
      <c r="P68" s="113">
        <v>5227</v>
      </c>
      <c r="Q68" s="113">
        <v>2617</v>
      </c>
      <c r="R68" s="66"/>
    </row>
    <row r="69" spans="1:18" s="7" customFormat="1" ht="13.5">
      <c r="A69" s="7">
        <v>14</v>
      </c>
      <c r="B69" s="61" t="s">
        <v>90</v>
      </c>
      <c r="C69" s="62" t="s">
        <v>210</v>
      </c>
      <c r="D69" s="26">
        <v>12864</v>
      </c>
      <c r="E69" s="27">
        <f t="shared" si="9"/>
        <v>11606</v>
      </c>
      <c r="F69" s="28">
        <v>7445</v>
      </c>
      <c r="G69" s="29">
        <f t="shared" si="7"/>
        <v>0.6414785455798725</v>
      </c>
      <c r="H69" s="29">
        <f t="shared" si="8"/>
        <v>14.966396691366535</v>
      </c>
      <c r="I69" s="30">
        <v>9869</v>
      </c>
      <c r="J69" s="30">
        <v>1269</v>
      </c>
      <c r="K69" s="30">
        <v>379</v>
      </c>
      <c r="L69" s="30">
        <v>89</v>
      </c>
      <c r="M69" s="30">
        <v>0</v>
      </c>
      <c r="N69" s="31">
        <f t="shared" si="10"/>
        <v>1737</v>
      </c>
      <c r="O69" s="28">
        <v>74</v>
      </c>
      <c r="P69" s="28">
        <v>1622</v>
      </c>
      <c r="Q69" s="28">
        <v>614</v>
      </c>
      <c r="R69" s="66"/>
    </row>
    <row r="70" spans="1:18" s="7" customFormat="1" ht="13.5">
      <c r="A70" s="7">
        <v>22</v>
      </c>
      <c r="B70" s="64" t="s">
        <v>91</v>
      </c>
      <c r="C70" s="65" t="s">
        <v>226</v>
      </c>
      <c r="D70" s="35">
        <v>6292</v>
      </c>
      <c r="E70" s="36">
        <f>I70+N70</f>
        <v>5786</v>
      </c>
      <c r="F70" s="37">
        <v>5090</v>
      </c>
      <c r="G70" s="38">
        <f>F70/E70</f>
        <v>0.8797096439681991</v>
      </c>
      <c r="H70" s="38">
        <f>N70/E70*100</f>
        <v>22.208779813342552</v>
      </c>
      <c r="I70" s="39">
        <v>4501</v>
      </c>
      <c r="J70" s="39">
        <v>850</v>
      </c>
      <c r="K70" s="39">
        <v>344</v>
      </c>
      <c r="L70" s="39">
        <v>91</v>
      </c>
      <c r="M70" s="39">
        <v>0</v>
      </c>
      <c r="N70" s="40">
        <f>SUM(J70:M70)</f>
        <v>1285</v>
      </c>
      <c r="O70" s="37">
        <v>131</v>
      </c>
      <c r="P70" s="37">
        <v>1092</v>
      </c>
      <c r="Q70" s="37">
        <v>452</v>
      </c>
      <c r="R70" s="66"/>
    </row>
    <row r="71" spans="1:18" s="7" customFormat="1" ht="13.5">
      <c r="A71" s="7">
        <v>23</v>
      </c>
      <c r="B71" s="64" t="s">
        <v>92</v>
      </c>
      <c r="C71" s="65" t="s">
        <v>8</v>
      </c>
      <c r="D71" s="35">
        <v>19614</v>
      </c>
      <c r="E71" s="36">
        <f>I71+N71</f>
        <v>18265</v>
      </c>
      <c r="F71" s="37">
        <v>10211</v>
      </c>
      <c r="G71" s="38">
        <f>F71/E71</f>
        <v>0.5590473583356146</v>
      </c>
      <c r="H71" s="38">
        <f>N71/E71*100</f>
        <v>15.411990145086229</v>
      </c>
      <c r="I71" s="39">
        <v>15450</v>
      </c>
      <c r="J71" s="39">
        <v>1904</v>
      </c>
      <c r="K71" s="39">
        <v>769</v>
      </c>
      <c r="L71" s="39">
        <v>142</v>
      </c>
      <c r="M71" s="39">
        <v>0</v>
      </c>
      <c r="N71" s="40">
        <f>SUM(J71:M71)</f>
        <v>2815</v>
      </c>
      <c r="O71" s="37">
        <v>119</v>
      </c>
      <c r="P71" s="37">
        <v>3145</v>
      </c>
      <c r="Q71" s="37">
        <v>1341</v>
      </c>
      <c r="R71" s="66"/>
    </row>
    <row r="72" spans="1:18" s="7" customFormat="1" ht="13.5">
      <c r="A72" s="7">
        <v>26</v>
      </c>
      <c r="B72" s="64" t="s">
        <v>93</v>
      </c>
      <c r="C72" s="65" t="s">
        <v>211</v>
      </c>
      <c r="D72" s="35">
        <v>12039</v>
      </c>
      <c r="E72" s="36">
        <f t="shared" si="9"/>
        <v>10754</v>
      </c>
      <c r="F72" s="37">
        <v>9937</v>
      </c>
      <c r="G72" s="38">
        <f t="shared" si="7"/>
        <v>0.9240282685512368</v>
      </c>
      <c r="H72" s="38">
        <f t="shared" si="8"/>
        <v>24.381625441696116</v>
      </c>
      <c r="I72" s="39">
        <v>8132</v>
      </c>
      <c r="J72" s="39">
        <v>1670</v>
      </c>
      <c r="K72" s="39">
        <v>789</v>
      </c>
      <c r="L72" s="39">
        <v>163</v>
      </c>
      <c r="M72" s="39">
        <v>0</v>
      </c>
      <c r="N72" s="40">
        <f t="shared" si="10"/>
        <v>2622</v>
      </c>
      <c r="O72" s="37">
        <v>289</v>
      </c>
      <c r="P72" s="37">
        <v>1763</v>
      </c>
      <c r="Q72" s="37">
        <v>771</v>
      </c>
      <c r="R72" s="66"/>
    </row>
    <row r="73" spans="1:18" s="7" customFormat="1" ht="13.5">
      <c r="A73" s="7">
        <v>27</v>
      </c>
      <c r="B73" s="43" t="s">
        <v>94</v>
      </c>
      <c r="C73" s="67" t="s">
        <v>212</v>
      </c>
      <c r="D73" s="45">
        <v>22539</v>
      </c>
      <c r="E73" s="46">
        <f t="shared" si="9"/>
        <v>17832</v>
      </c>
      <c r="F73" s="47">
        <v>14581</v>
      </c>
      <c r="G73" s="48">
        <f t="shared" si="7"/>
        <v>0.8176873037236428</v>
      </c>
      <c r="H73" s="48">
        <f t="shared" si="8"/>
        <v>26.8954688200987</v>
      </c>
      <c r="I73" s="49">
        <v>13036</v>
      </c>
      <c r="J73" s="49">
        <v>3174</v>
      </c>
      <c r="K73" s="49">
        <v>1358</v>
      </c>
      <c r="L73" s="49">
        <v>264</v>
      </c>
      <c r="M73" s="49">
        <v>0</v>
      </c>
      <c r="N73" s="50">
        <f t="shared" si="10"/>
        <v>4796</v>
      </c>
      <c r="O73" s="47">
        <v>512</v>
      </c>
      <c r="P73" s="47">
        <v>2454</v>
      </c>
      <c r="Q73" s="47">
        <v>1014</v>
      </c>
      <c r="R73" s="66"/>
    </row>
    <row r="74" spans="1:18" s="42" customFormat="1" ht="13.5">
      <c r="A74" s="42">
        <v>27</v>
      </c>
      <c r="B74" s="141" t="s">
        <v>95</v>
      </c>
      <c r="C74" s="142" t="s">
        <v>231</v>
      </c>
      <c r="D74" s="104">
        <v>8168</v>
      </c>
      <c r="E74" s="163">
        <f>I74+N74</f>
        <v>7270</v>
      </c>
      <c r="F74" s="106">
        <v>9996</v>
      </c>
      <c r="G74" s="164">
        <f>F74/E74</f>
        <v>1.3749656121045393</v>
      </c>
      <c r="H74" s="164">
        <f>N74/E74*100</f>
        <v>32.077028885832185</v>
      </c>
      <c r="I74" s="107">
        <v>4938</v>
      </c>
      <c r="J74" s="107">
        <v>1420</v>
      </c>
      <c r="K74" s="107">
        <v>748</v>
      </c>
      <c r="L74" s="107">
        <v>164</v>
      </c>
      <c r="M74" s="107">
        <v>0</v>
      </c>
      <c r="N74" s="165">
        <f>SUM(J74:M74)</f>
        <v>2332</v>
      </c>
      <c r="O74" s="106">
        <v>42</v>
      </c>
      <c r="P74" s="106">
        <v>882</v>
      </c>
      <c r="Q74" s="106">
        <v>31</v>
      </c>
      <c r="R74" s="66"/>
    </row>
    <row r="75" spans="1:18" s="7" customFormat="1" ht="13.5">
      <c r="A75" s="7">
        <v>28</v>
      </c>
      <c r="B75" s="64" t="s">
        <v>96</v>
      </c>
      <c r="C75" s="65" t="s">
        <v>213</v>
      </c>
      <c r="D75" s="35">
        <v>13338</v>
      </c>
      <c r="E75" s="36">
        <f t="shared" si="9"/>
        <v>12584</v>
      </c>
      <c r="F75" s="37">
        <v>9740</v>
      </c>
      <c r="G75" s="38">
        <f t="shared" si="7"/>
        <v>0.7739987285441831</v>
      </c>
      <c r="H75" s="38">
        <f t="shared" si="8"/>
        <v>20.89160839160839</v>
      </c>
      <c r="I75" s="39">
        <v>9955</v>
      </c>
      <c r="J75" s="39">
        <v>1730</v>
      </c>
      <c r="K75" s="39">
        <v>749</v>
      </c>
      <c r="L75" s="39">
        <v>150</v>
      </c>
      <c r="M75" s="39">
        <v>0</v>
      </c>
      <c r="N75" s="40">
        <f t="shared" si="10"/>
        <v>2629</v>
      </c>
      <c r="O75" s="37">
        <v>371</v>
      </c>
      <c r="P75" s="37">
        <v>2771</v>
      </c>
      <c r="Q75" s="37">
        <v>1101</v>
      </c>
      <c r="R75" s="66"/>
    </row>
    <row r="76" spans="1:18" s="7" customFormat="1" ht="13.5">
      <c r="A76" s="7">
        <v>34</v>
      </c>
      <c r="B76" s="64" t="s">
        <v>97</v>
      </c>
      <c r="C76" s="65" t="s">
        <v>214</v>
      </c>
      <c r="D76" s="35">
        <v>11646</v>
      </c>
      <c r="E76" s="36">
        <f t="shared" si="9"/>
        <v>8971</v>
      </c>
      <c r="F76" s="37">
        <v>6323</v>
      </c>
      <c r="G76" s="38">
        <f t="shared" si="7"/>
        <v>0.7048266636941255</v>
      </c>
      <c r="H76" s="38">
        <f t="shared" si="8"/>
        <v>20.789209675621446</v>
      </c>
      <c r="I76" s="39">
        <v>7106</v>
      </c>
      <c r="J76" s="39">
        <v>1285</v>
      </c>
      <c r="K76" s="39">
        <v>491</v>
      </c>
      <c r="L76" s="39">
        <v>89</v>
      </c>
      <c r="M76" s="39">
        <v>0</v>
      </c>
      <c r="N76" s="40">
        <f t="shared" si="10"/>
        <v>1865</v>
      </c>
      <c r="O76" s="37">
        <v>100</v>
      </c>
      <c r="P76" s="37">
        <v>980</v>
      </c>
      <c r="Q76" s="37">
        <v>33</v>
      </c>
      <c r="R76" s="66"/>
    </row>
    <row r="77" spans="1:18" s="7" customFormat="1" ht="13.5">
      <c r="A77" s="7">
        <v>40</v>
      </c>
      <c r="B77" s="64" t="s">
        <v>98</v>
      </c>
      <c r="C77" s="65" t="s">
        <v>9</v>
      </c>
      <c r="D77" s="35">
        <v>8843</v>
      </c>
      <c r="E77" s="36">
        <f t="shared" si="9"/>
        <v>4872</v>
      </c>
      <c r="F77" s="37">
        <v>7975</v>
      </c>
      <c r="G77" s="38">
        <f t="shared" si="7"/>
        <v>1.6369047619047619</v>
      </c>
      <c r="H77" s="38">
        <f t="shared" si="8"/>
        <v>37.29474548440066</v>
      </c>
      <c r="I77" s="39">
        <v>3055</v>
      </c>
      <c r="J77" s="39">
        <v>1170</v>
      </c>
      <c r="K77" s="39">
        <v>523</v>
      </c>
      <c r="L77" s="39">
        <v>124</v>
      </c>
      <c r="M77" s="39">
        <v>0</v>
      </c>
      <c r="N77" s="40">
        <f t="shared" si="10"/>
        <v>1817</v>
      </c>
      <c r="O77" s="37">
        <v>135</v>
      </c>
      <c r="P77" s="37">
        <v>725</v>
      </c>
      <c r="Q77" s="37">
        <v>119</v>
      </c>
      <c r="R77" s="66"/>
    </row>
    <row r="78" spans="1:18" s="7" customFormat="1" ht="13.5">
      <c r="A78" s="7">
        <v>40</v>
      </c>
      <c r="B78" s="43" t="s">
        <v>99</v>
      </c>
      <c r="C78" s="67" t="s">
        <v>215</v>
      </c>
      <c r="D78" s="45">
        <v>12950</v>
      </c>
      <c r="E78" s="46">
        <f>I78+N78</f>
        <v>11806</v>
      </c>
      <c r="F78" s="47">
        <v>11906</v>
      </c>
      <c r="G78" s="48">
        <f t="shared" si="7"/>
        <v>1.0084702693545655</v>
      </c>
      <c r="H78" s="48">
        <f t="shared" si="8"/>
        <v>26.986278163645604</v>
      </c>
      <c r="I78" s="49">
        <v>8620</v>
      </c>
      <c r="J78" s="49">
        <v>2185</v>
      </c>
      <c r="K78" s="49">
        <v>833</v>
      </c>
      <c r="L78" s="49">
        <v>150</v>
      </c>
      <c r="M78" s="49">
        <v>18</v>
      </c>
      <c r="N78" s="50">
        <f t="shared" si="10"/>
        <v>3186</v>
      </c>
      <c r="O78" s="47">
        <v>186</v>
      </c>
      <c r="P78" s="47">
        <v>1330</v>
      </c>
      <c r="Q78" s="47">
        <v>523</v>
      </c>
      <c r="R78" s="68"/>
    </row>
    <row r="79" spans="1:18" s="7" customFormat="1" ht="13.5">
      <c r="A79" s="7">
        <v>1</v>
      </c>
      <c r="B79" s="61" t="s">
        <v>100</v>
      </c>
      <c r="C79" s="62" t="s">
        <v>216</v>
      </c>
      <c r="D79" s="26">
        <v>2811</v>
      </c>
      <c r="E79" s="27">
        <f t="shared" si="9"/>
        <v>2482</v>
      </c>
      <c r="F79" s="28">
        <v>3624</v>
      </c>
      <c r="G79" s="29">
        <f t="shared" si="7"/>
        <v>1.460112812248187</v>
      </c>
      <c r="H79" s="29">
        <f t="shared" si="8"/>
        <v>30.177276390008057</v>
      </c>
      <c r="I79" s="30">
        <v>1733</v>
      </c>
      <c r="J79" s="30">
        <v>429</v>
      </c>
      <c r="K79" s="30">
        <v>251</v>
      </c>
      <c r="L79" s="30">
        <v>69</v>
      </c>
      <c r="M79" s="30">
        <v>0</v>
      </c>
      <c r="N79" s="31">
        <f t="shared" si="10"/>
        <v>749</v>
      </c>
      <c r="O79" s="28">
        <v>102</v>
      </c>
      <c r="P79" s="28">
        <v>516</v>
      </c>
      <c r="Q79" s="28">
        <v>7</v>
      </c>
      <c r="R79" s="63"/>
    </row>
    <row r="80" spans="1:18" s="7" customFormat="1" ht="13.5">
      <c r="A80" s="7">
        <v>1</v>
      </c>
      <c r="B80" s="64" t="s">
        <v>101</v>
      </c>
      <c r="C80" s="65" t="s">
        <v>246</v>
      </c>
      <c r="D80" s="35">
        <v>2097</v>
      </c>
      <c r="E80" s="36">
        <f>I80+N80</f>
        <v>1790</v>
      </c>
      <c r="F80" s="37">
        <v>3204</v>
      </c>
      <c r="G80" s="38">
        <f>F80/E80</f>
        <v>1.7899441340782123</v>
      </c>
      <c r="H80" s="38">
        <f>N80/E80*100</f>
        <v>37.597765363128495</v>
      </c>
      <c r="I80" s="39">
        <v>1117</v>
      </c>
      <c r="J80" s="39">
        <v>371</v>
      </c>
      <c r="K80" s="39">
        <v>238</v>
      </c>
      <c r="L80" s="39">
        <v>64</v>
      </c>
      <c r="M80" s="39">
        <v>0</v>
      </c>
      <c r="N80" s="40">
        <f>SUM(J80:M80)</f>
        <v>673</v>
      </c>
      <c r="O80" s="37">
        <v>4</v>
      </c>
      <c r="P80" s="37">
        <v>206</v>
      </c>
      <c r="Q80" s="37">
        <v>119</v>
      </c>
      <c r="R80" s="66"/>
    </row>
    <row r="81" spans="1:18" s="7" customFormat="1" ht="13.5">
      <c r="A81" s="7">
        <v>5</v>
      </c>
      <c r="B81" s="64" t="s">
        <v>102</v>
      </c>
      <c r="C81" s="65" t="s">
        <v>217</v>
      </c>
      <c r="D81" s="35">
        <v>2753</v>
      </c>
      <c r="E81" s="36">
        <f t="shared" si="9"/>
        <v>2590</v>
      </c>
      <c r="F81" s="37">
        <v>4805</v>
      </c>
      <c r="G81" s="38">
        <f t="shared" si="7"/>
        <v>1.8552123552123552</v>
      </c>
      <c r="H81" s="38">
        <f t="shared" si="8"/>
        <v>39.84555984555985</v>
      </c>
      <c r="I81" s="39">
        <v>1558</v>
      </c>
      <c r="J81" s="39">
        <v>574</v>
      </c>
      <c r="K81" s="39">
        <v>358</v>
      </c>
      <c r="L81" s="39">
        <v>100</v>
      </c>
      <c r="M81" s="39">
        <v>0</v>
      </c>
      <c r="N81" s="40">
        <f t="shared" si="10"/>
        <v>1032</v>
      </c>
      <c r="O81" s="37">
        <v>28</v>
      </c>
      <c r="P81" s="37">
        <v>280</v>
      </c>
      <c r="Q81" s="37">
        <v>40</v>
      </c>
      <c r="R81" s="66"/>
    </row>
    <row r="82" spans="1:18" s="7" customFormat="1" ht="13.5">
      <c r="A82" s="7">
        <v>7</v>
      </c>
      <c r="B82" s="64" t="s">
        <v>103</v>
      </c>
      <c r="C82" s="65" t="s">
        <v>218</v>
      </c>
      <c r="D82" s="35">
        <v>3442</v>
      </c>
      <c r="E82" s="36">
        <f t="shared" si="9"/>
        <v>3120</v>
      </c>
      <c r="F82" s="37">
        <v>5186</v>
      </c>
      <c r="G82" s="38">
        <f t="shared" si="7"/>
        <v>1.6621794871794873</v>
      </c>
      <c r="H82" s="38">
        <f t="shared" si="8"/>
        <v>36.15384615384615</v>
      </c>
      <c r="I82" s="39">
        <v>1992</v>
      </c>
      <c r="J82" s="39">
        <v>619</v>
      </c>
      <c r="K82" s="39">
        <v>414</v>
      </c>
      <c r="L82" s="39">
        <v>95</v>
      </c>
      <c r="M82" s="39">
        <v>0</v>
      </c>
      <c r="N82" s="40">
        <f t="shared" si="10"/>
        <v>1128</v>
      </c>
      <c r="O82" s="37">
        <v>224</v>
      </c>
      <c r="P82" s="37">
        <v>620</v>
      </c>
      <c r="Q82" s="37">
        <v>206</v>
      </c>
      <c r="R82" s="66"/>
    </row>
    <row r="83" spans="1:18" s="7" customFormat="1" ht="13.5">
      <c r="A83" s="7">
        <v>7</v>
      </c>
      <c r="B83" s="43" t="s">
        <v>104</v>
      </c>
      <c r="C83" s="67" t="s">
        <v>10</v>
      </c>
      <c r="D83" s="45">
        <v>3341</v>
      </c>
      <c r="E83" s="46">
        <f t="shared" si="9"/>
        <v>2995</v>
      </c>
      <c r="F83" s="47">
        <v>5492</v>
      </c>
      <c r="G83" s="48">
        <f t="shared" si="7"/>
        <v>1.8337228714524207</v>
      </c>
      <c r="H83" s="48">
        <f t="shared" si="8"/>
        <v>38.397328881469114</v>
      </c>
      <c r="I83" s="49">
        <v>1845</v>
      </c>
      <c r="J83" s="49">
        <v>656</v>
      </c>
      <c r="K83" s="49">
        <v>383</v>
      </c>
      <c r="L83" s="49">
        <v>111</v>
      </c>
      <c r="M83" s="49">
        <v>0</v>
      </c>
      <c r="N83" s="50">
        <f t="shared" si="10"/>
        <v>1150</v>
      </c>
      <c r="O83" s="47">
        <v>12</v>
      </c>
      <c r="P83" s="47">
        <v>300</v>
      </c>
      <c r="Q83" s="47">
        <v>30</v>
      </c>
      <c r="R83" s="66"/>
    </row>
    <row r="84" spans="1:18" s="7" customFormat="1" ht="13.5">
      <c r="A84" s="7">
        <v>9</v>
      </c>
      <c r="B84" s="61" t="s">
        <v>105</v>
      </c>
      <c r="C84" s="62" t="s">
        <v>11</v>
      </c>
      <c r="D84" s="26">
        <v>4710</v>
      </c>
      <c r="E84" s="27">
        <f t="shared" si="9"/>
        <v>4253</v>
      </c>
      <c r="F84" s="28">
        <v>4435</v>
      </c>
      <c r="G84" s="29">
        <f t="shared" si="7"/>
        <v>1.0427933223606867</v>
      </c>
      <c r="H84" s="29">
        <f t="shared" si="8"/>
        <v>25.44086527157301</v>
      </c>
      <c r="I84" s="30">
        <v>3171</v>
      </c>
      <c r="J84" s="30">
        <v>652</v>
      </c>
      <c r="K84" s="30">
        <v>351</v>
      </c>
      <c r="L84" s="30">
        <v>73</v>
      </c>
      <c r="M84" s="30">
        <v>6</v>
      </c>
      <c r="N84" s="31">
        <f t="shared" si="10"/>
        <v>1082</v>
      </c>
      <c r="O84" s="28">
        <v>161</v>
      </c>
      <c r="P84" s="28">
        <v>600</v>
      </c>
      <c r="Q84" s="28">
        <v>449</v>
      </c>
      <c r="R84" s="66"/>
    </row>
    <row r="85" spans="1:18" s="7" customFormat="1" ht="13.5">
      <c r="A85" s="7">
        <v>11</v>
      </c>
      <c r="B85" s="64" t="s">
        <v>106</v>
      </c>
      <c r="C85" s="65" t="s">
        <v>219</v>
      </c>
      <c r="D85" s="35">
        <v>3017</v>
      </c>
      <c r="E85" s="36">
        <f t="shared" si="9"/>
        <v>2639</v>
      </c>
      <c r="F85" s="37">
        <v>2225</v>
      </c>
      <c r="G85" s="38">
        <f t="shared" si="7"/>
        <v>0.8431223948465327</v>
      </c>
      <c r="H85" s="38">
        <f t="shared" si="8"/>
        <v>22.849564228874574</v>
      </c>
      <c r="I85" s="39">
        <v>2036</v>
      </c>
      <c r="J85" s="39">
        <v>416</v>
      </c>
      <c r="K85" s="39">
        <v>153</v>
      </c>
      <c r="L85" s="39">
        <v>34</v>
      </c>
      <c r="M85" s="39">
        <v>0</v>
      </c>
      <c r="N85" s="40">
        <f t="shared" si="10"/>
        <v>603</v>
      </c>
      <c r="O85" s="37">
        <v>66</v>
      </c>
      <c r="P85" s="37">
        <v>224</v>
      </c>
      <c r="Q85" s="37">
        <v>75</v>
      </c>
      <c r="R85" s="66"/>
    </row>
    <row r="86" spans="1:18" s="7" customFormat="1" ht="13.5">
      <c r="A86" s="7">
        <v>12</v>
      </c>
      <c r="B86" s="64" t="s">
        <v>107</v>
      </c>
      <c r="C86" s="65" t="s">
        <v>220</v>
      </c>
      <c r="D86" s="35">
        <v>5687</v>
      </c>
      <c r="E86" s="36">
        <f t="shared" si="9"/>
        <v>4742</v>
      </c>
      <c r="F86" s="37">
        <v>3485</v>
      </c>
      <c r="G86" s="38">
        <f t="shared" si="7"/>
        <v>0.7349219738506959</v>
      </c>
      <c r="H86" s="38">
        <f t="shared" si="8"/>
        <v>19.6119780683256</v>
      </c>
      <c r="I86" s="39">
        <v>3812</v>
      </c>
      <c r="J86" s="39">
        <v>620</v>
      </c>
      <c r="K86" s="39">
        <v>256</v>
      </c>
      <c r="L86" s="39">
        <v>54</v>
      </c>
      <c r="M86" s="39">
        <v>0</v>
      </c>
      <c r="N86" s="40">
        <f t="shared" si="10"/>
        <v>930</v>
      </c>
      <c r="O86" s="37">
        <v>112</v>
      </c>
      <c r="P86" s="37">
        <v>383</v>
      </c>
      <c r="Q86" s="37">
        <v>162</v>
      </c>
      <c r="R86" s="66"/>
    </row>
    <row r="87" spans="1:18" s="7" customFormat="1" ht="13.5">
      <c r="A87" s="7">
        <v>14</v>
      </c>
      <c r="B87" s="64" t="s">
        <v>108</v>
      </c>
      <c r="C87" s="65" t="s">
        <v>21</v>
      </c>
      <c r="D87" s="35">
        <v>3792</v>
      </c>
      <c r="E87" s="36">
        <f t="shared" si="9"/>
        <v>3545</v>
      </c>
      <c r="F87" s="37">
        <v>4977</v>
      </c>
      <c r="G87" s="38">
        <f t="shared" si="7"/>
        <v>1.4039492242595204</v>
      </c>
      <c r="H87" s="38">
        <f t="shared" si="8"/>
        <v>32.04513399153738</v>
      </c>
      <c r="I87" s="39">
        <v>2409</v>
      </c>
      <c r="J87" s="39">
        <v>638</v>
      </c>
      <c r="K87" s="39">
        <v>375</v>
      </c>
      <c r="L87" s="39">
        <v>123</v>
      </c>
      <c r="M87" s="39">
        <v>0</v>
      </c>
      <c r="N87" s="40">
        <f t="shared" si="10"/>
        <v>1136</v>
      </c>
      <c r="O87" s="37">
        <v>50</v>
      </c>
      <c r="P87" s="37">
        <v>929</v>
      </c>
      <c r="Q87" s="37">
        <v>319</v>
      </c>
      <c r="R87" s="66"/>
    </row>
    <row r="88" spans="1:18" s="7" customFormat="1" ht="13.5">
      <c r="A88" s="7">
        <v>14</v>
      </c>
      <c r="B88" s="43" t="s">
        <v>109</v>
      </c>
      <c r="C88" s="67" t="s">
        <v>22</v>
      </c>
      <c r="D88" s="45">
        <v>6077</v>
      </c>
      <c r="E88" s="46">
        <f>I88+N88</f>
        <v>5182</v>
      </c>
      <c r="F88" s="47">
        <v>6161</v>
      </c>
      <c r="G88" s="48">
        <f t="shared" si="7"/>
        <v>1.1889231956773447</v>
      </c>
      <c r="H88" s="48">
        <f t="shared" si="8"/>
        <v>26.862215360864532</v>
      </c>
      <c r="I88" s="49">
        <v>3790</v>
      </c>
      <c r="J88" s="49">
        <v>878</v>
      </c>
      <c r="K88" s="49">
        <v>440</v>
      </c>
      <c r="L88" s="49">
        <v>74</v>
      </c>
      <c r="M88" s="49">
        <v>0</v>
      </c>
      <c r="N88" s="50">
        <f>SUM(J88:M88)</f>
        <v>1392</v>
      </c>
      <c r="O88" s="47">
        <v>18</v>
      </c>
      <c r="P88" s="47">
        <v>590</v>
      </c>
      <c r="Q88" s="47">
        <v>0</v>
      </c>
      <c r="R88" s="66"/>
    </row>
    <row r="89" spans="1:18" s="7" customFormat="1" ht="13.5">
      <c r="A89" s="7">
        <v>15</v>
      </c>
      <c r="B89" s="61" t="s">
        <v>110</v>
      </c>
      <c r="C89" s="62" t="s">
        <v>221</v>
      </c>
      <c r="D89" s="26">
        <v>6087</v>
      </c>
      <c r="E89" s="27">
        <f t="shared" si="9"/>
        <v>5642</v>
      </c>
      <c r="F89" s="28">
        <v>5283</v>
      </c>
      <c r="G89" s="29">
        <f t="shared" si="7"/>
        <v>0.9363700815313718</v>
      </c>
      <c r="H89" s="29">
        <f t="shared" si="8"/>
        <v>23.679546260191422</v>
      </c>
      <c r="I89" s="30">
        <v>4306</v>
      </c>
      <c r="J89" s="30">
        <v>860</v>
      </c>
      <c r="K89" s="30">
        <v>371</v>
      </c>
      <c r="L89" s="30">
        <v>105</v>
      </c>
      <c r="M89" s="30">
        <v>0</v>
      </c>
      <c r="N89" s="31">
        <f t="shared" si="10"/>
        <v>1336</v>
      </c>
      <c r="O89" s="28">
        <v>34</v>
      </c>
      <c r="P89" s="28">
        <v>393</v>
      </c>
      <c r="Q89" s="28">
        <v>217</v>
      </c>
      <c r="R89" s="66"/>
    </row>
    <row r="90" spans="1:18" s="7" customFormat="1" ht="13.5">
      <c r="A90" s="7">
        <v>16</v>
      </c>
      <c r="B90" s="64" t="s">
        <v>111</v>
      </c>
      <c r="C90" s="65" t="s">
        <v>222</v>
      </c>
      <c r="D90" s="35">
        <v>4007</v>
      </c>
      <c r="E90" s="36">
        <f t="shared" si="9"/>
        <v>3706</v>
      </c>
      <c r="F90" s="37">
        <v>4943</v>
      </c>
      <c r="G90" s="38">
        <f t="shared" si="7"/>
        <v>1.3337830545062062</v>
      </c>
      <c r="H90" s="38">
        <f t="shared" si="8"/>
        <v>32.81165677280086</v>
      </c>
      <c r="I90" s="39">
        <v>2490</v>
      </c>
      <c r="J90" s="39">
        <v>804</v>
      </c>
      <c r="K90" s="39">
        <v>342</v>
      </c>
      <c r="L90" s="39">
        <v>70</v>
      </c>
      <c r="M90" s="39">
        <v>0</v>
      </c>
      <c r="N90" s="40">
        <f t="shared" si="10"/>
        <v>1216</v>
      </c>
      <c r="O90" s="37">
        <v>74</v>
      </c>
      <c r="P90" s="37">
        <v>479</v>
      </c>
      <c r="Q90" s="37">
        <v>217</v>
      </c>
      <c r="R90" s="66"/>
    </row>
    <row r="91" spans="1:18" s="7" customFormat="1" ht="13.5">
      <c r="A91" s="7">
        <v>17</v>
      </c>
      <c r="B91" s="64" t="s">
        <v>112</v>
      </c>
      <c r="C91" s="65" t="s">
        <v>223</v>
      </c>
      <c r="D91" s="35">
        <v>4327</v>
      </c>
      <c r="E91" s="36">
        <f t="shared" si="9"/>
        <v>4056</v>
      </c>
      <c r="F91" s="37">
        <v>2748</v>
      </c>
      <c r="G91" s="38">
        <f t="shared" si="7"/>
        <v>0.6775147928994083</v>
      </c>
      <c r="H91" s="38">
        <f t="shared" si="8"/>
        <v>20.118343195266274</v>
      </c>
      <c r="I91" s="39">
        <v>3240</v>
      </c>
      <c r="J91" s="39">
        <v>588</v>
      </c>
      <c r="K91" s="39">
        <v>202</v>
      </c>
      <c r="L91" s="39">
        <v>26</v>
      </c>
      <c r="M91" s="39">
        <v>0</v>
      </c>
      <c r="N91" s="40">
        <f t="shared" si="10"/>
        <v>816</v>
      </c>
      <c r="O91" s="37">
        <v>94</v>
      </c>
      <c r="P91" s="37">
        <v>428</v>
      </c>
      <c r="Q91" s="37">
        <v>565</v>
      </c>
      <c r="R91" s="66"/>
    </row>
    <row r="92" spans="1:18" s="7" customFormat="1" ht="13.5">
      <c r="A92" s="7">
        <v>20</v>
      </c>
      <c r="B92" s="64" t="s">
        <v>113</v>
      </c>
      <c r="C92" s="65" t="s">
        <v>224</v>
      </c>
      <c r="D92" s="35">
        <v>3756</v>
      </c>
      <c r="E92" s="36">
        <f t="shared" si="9"/>
        <v>3427</v>
      </c>
      <c r="F92" s="37">
        <v>3582</v>
      </c>
      <c r="G92" s="38">
        <f t="shared" si="7"/>
        <v>1.0452290633206887</v>
      </c>
      <c r="H92" s="38">
        <f t="shared" si="8"/>
        <v>27.02071782900496</v>
      </c>
      <c r="I92" s="39">
        <v>2501</v>
      </c>
      <c r="J92" s="39">
        <v>598</v>
      </c>
      <c r="K92" s="39">
        <v>261</v>
      </c>
      <c r="L92" s="39">
        <v>67</v>
      </c>
      <c r="M92" s="39">
        <v>0</v>
      </c>
      <c r="N92" s="40">
        <f t="shared" si="10"/>
        <v>926</v>
      </c>
      <c r="O92" s="37">
        <v>41</v>
      </c>
      <c r="P92" s="37">
        <v>483</v>
      </c>
      <c r="Q92" s="37">
        <v>3</v>
      </c>
      <c r="R92" s="66"/>
    </row>
    <row r="93" spans="1:18" s="7" customFormat="1" ht="13.5">
      <c r="A93" s="7">
        <v>21</v>
      </c>
      <c r="B93" s="43" t="s">
        <v>114</v>
      </c>
      <c r="C93" s="67" t="s">
        <v>225</v>
      </c>
      <c r="D93" s="45">
        <v>3889</v>
      </c>
      <c r="E93" s="46">
        <f t="shared" si="9"/>
        <v>3495</v>
      </c>
      <c r="F93" s="47">
        <v>2015</v>
      </c>
      <c r="G93" s="48">
        <f t="shared" si="7"/>
        <v>0.5765379113018598</v>
      </c>
      <c r="H93" s="48">
        <f t="shared" si="8"/>
        <v>17.682403433476395</v>
      </c>
      <c r="I93" s="49">
        <v>2877</v>
      </c>
      <c r="J93" s="49">
        <v>436</v>
      </c>
      <c r="K93" s="49">
        <v>153</v>
      </c>
      <c r="L93" s="49">
        <v>29</v>
      </c>
      <c r="M93" s="49">
        <v>0</v>
      </c>
      <c r="N93" s="50">
        <f t="shared" si="10"/>
        <v>618</v>
      </c>
      <c r="O93" s="47">
        <v>5</v>
      </c>
      <c r="P93" s="47">
        <v>510</v>
      </c>
      <c r="Q93" s="47">
        <v>74</v>
      </c>
      <c r="R93" s="66"/>
    </row>
    <row r="94" spans="1:18" s="7" customFormat="1" ht="13.5">
      <c r="A94" s="7">
        <v>22</v>
      </c>
      <c r="B94" s="61" t="s">
        <v>115</v>
      </c>
      <c r="C94" s="62" t="s">
        <v>227</v>
      </c>
      <c r="D94" s="26">
        <v>8032</v>
      </c>
      <c r="E94" s="27">
        <f t="shared" si="9"/>
        <v>5635</v>
      </c>
      <c r="F94" s="28">
        <v>3901</v>
      </c>
      <c r="G94" s="29">
        <f t="shared" si="7"/>
        <v>0.6922803904170364</v>
      </c>
      <c r="H94" s="29">
        <f t="shared" si="8"/>
        <v>20.44365572315883</v>
      </c>
      <c r="I94" s="30">
        <v>4483</v>
      </c>
      <c r="J94" s="30">
        <v>798</v>
      </c>
      <c r="K94" s="30">
        <v>295</v>
      </c>
      <c r="L94" s="30">
        <v>59</v>
      </c>
      <c r="M94" s="30">
        <v>0</v>
      </c>
      <c r="N94" s="31">
        <f t="shared" si="10"/>
        <v>1152</v>
      </c>
      <c r="O94" s="28">
        <v>90</v>
      </c>
      <c r="P94" s="28">
        <v>866</v>
      </c>
      <c r="Q94" s="28">
        <v>0</v>
      </c>
      <c r="R94" s="66"/>
    </row>
    <row r="95" spans="1:18" s="42" customFormat="1" ht="13.5">
      <c r="A95" s="42">
        <v>23</v>
      </c>
      <c r="B95" s="64" t="s">
        <v>116</v>
      </c>
      <c r="C95" s="65" t="s">
        <v>228</v>
      </c>
      <c r="D95" s="35">
        <v>3907</v>
      </c>
      <c r="E95" s="36">
        <f t="shared" si="9"/>
        <v>3561</v>
      </c>
      <c r="F95" s="37">
        <v>5350</v>
      </c>
      <c r="G95" s="38">
        <f t="shared" si="7"/>
        <v>1.5023869699522605</v>
      </c>
      <c r="H95" s="38">
        <f t="shared" si="8"/>
        <v>29.57034540859309</v>
      </c>
      <c r="I95" s="39">
        <v>2508</v>
      </c>
      <c r="J95" s="39">
        <v>674</v>
      </c>
      <c r="K95" s="39">
        <v>303</v>
      </c>
      <c r="L95" s="39">
        <v>74</v>
      </c>
      <c r="M95" s="39">
        <v>2</v>
      </c>
      <c r="N95" s="40">
        <f t="shared" si="10"/>
        <v>1053</v>
      </c>
      <c r="O95" s="37">
        <v>43</v>
      </c>
      <c r="P95" s="37">
        <v>507</v>
      </c>
      <c r="Q95" s="37">
        <v>7</v>
      </c>
      <c r="R95" s="66"/>
    </row>
    <row r="96" spans="1:18" s="7" customFormat="1" ht="13.5">
      <c r="A96" s="7">
        <v>23</v>
      </c>
      <c r="B96" s="64" t="s">
        <v>117</v>
      </c>
      <c r="C96" s="65" t="s">
        <v>229</v>
      </c>
      <c r="D96" s="35">
        <v>4435</v>
      </c>
      <c r="E96" s="36">
        <f t="shared" si="9"/>
        <v>4134</v>
      </c>
      <c r="F96" s="37">
        <v>3078</v>
      </c>
      <c r="G96" s="38">
        <f t="shared" si="7"/>
        <v>0.7445573294629898</v>
      </c>
      <c r="H96" s="38">
        <f t="shared" si="8"/>
        <v>20.14997581035317</v>
      </c>
      <c r="I96" s="39">
        <v>3301</v>
      </c>
      <c r="J96" s="39">
        <v>544</v>
      </c>
      <c r="K96" s="39">
        <v>216</v>
      </c>
      <c r="L96" s="39">
        <v>73</v>
      </c>
      <c r="M96" s="39">
        <v>0</v>
      </c>
      <c r="N96" s="40">
        <f t="shared" si="10"/>
        <v>833</v>
      </c>
      <c r="O96" s="37">
        <v>122</v>
      </c>
      <c r="P96" s="37">
        <v>612</v>
      </c>
      <c r="Q96" s="37">
        <v>176</v>
      </c>
      <c r="R96" s="66"/>
    </row>
    <row r="97" spans="1:18" s="7" customFormat="1" ht="13.5">
      <c r="A97" s="7">
        <v>23</v>
      </c>
      <c r="B97" s="64" t="s">
        <v>118</v>
      </c>
      <c r="C97" s="65" t="s">
        <v>230</v>
      </c>
      <c r="D97" s="35">
        <v>3933</v>
      </c>
      <c r="E97" s="36">
        <f t="shared" si="9"/>
        <v>3719</v>
      </c>
      <c r="F97" s="37">
        <v>3719</v>
      </c>
      <c r="G97" s="38">
        <f t="shared" si="7"/>
        <v>1</v>
      </c>
      <c r="H97" s="38">
        <f t="shared" si="8"/>
        <v>24.764721699381553</v>
      </c>
      <c r="I97" s="39">
        <v>2798</v>
      </c>
      <c r="J97" s="39">
        <v>600</v>
      </c>
      <c r="K97" s="39">
        <v>271</v>
      </c>
      <c r="L97" s="39">
        <v>50</v>
      </c>
      <c r="M97" s="39">
        <v>0</v>
      </c>
      <c r="N97" s="40">
        <f t="shared" si="10"/>
        <v>921</v>
      </c>
      <c r="O97" s="37">
        <v>64</v>
      </c>
      <c r="P97" s="37">
        <v>605</v>
      </c>
      <c r="Q97" s="37">
        <v>5</v>
      </c>
      <c r="R97" s="66"/>
    </row>
    <row r="98" spans="1:18" s="7" customFormat="1" ht="13.5">
      <c r="A98" s="7">
        <v>27</v>
      </c>
      <c r="B98" s="43" t="s">
        <v>119</v>
      </c>
      <c r="C98" s="67" t="s">
        <v>232</v>
      </c>
      <c r="D98" s="45">
        <v>3354</v>
      </c>
      <c r="E98" s="46">
        <f t="shared" si="9"/>
        <v>2939</v>
      </c>
      <c r="F98" s="47">
        <v>3387</v>
      </c>
      <c r="G98" s="48">
        <f t="shared" si="7"/>
        <v>1.1524328002722015</v>
      </c>
      <c r="H98" s="48">
        <f t="shared" si="8"/>
        <v>30.044232732221843</v>
      </c>
      <c r="I98" s="49">
        <v>2056</v>
      </c>
      <c r="J98" s="49">
        <v>576</v>
      </c>
      <c r="K98" s="49">
        <v>250</v>
      </c>
      <c r="L98" s="49">
        <v>53</v>
      </c>
      <c r="M98" s="49">
        <v>4</v>
      </c>
      <c r="N98" s="50">
        <f t="shared" si="10"/>
        <v>883</v>
      </c>
      <c r="O98" s="47">
        <v>49</v>
      </c>
      <c r="P98" s="47">
        <v>299</v>
      </c>
      <c r="Q98" s="47">
        <v>118</v>
      </c>
      <c r="R98" s="66"/>
    </row>
    <row r="99" spans="1:18" s="7" customFormat="1" ht="13.5">
      <c r="A99" s="7">
        <v>27</v>
      </c>
      <c r="B99" s="141" t="s">
        <v>120</v>
      </c>
      <c r="C99" s="142" t="s">
        <v>14</v>
      </c>
      <c r="D99" s="104">
        <v>4908</v>
      </c>
      <c r="E99" s="105">
        <f>I99+N99</f>
        <v>3926</v>
      </c>
      <c r="F99" s="106">
        <v>4959</v>
      </c>
      <c r="G99" s="119">
        <f>F99/E99</f>
        <v>1.2631176770249617</v>
      </c>
      <c r="H99" s="119">
        <f>N99/E99*100</f>
        <v>29.419256240448295</v>
      </c>
      <c r="I99" s="107">
        <v>2771</v>
      </c>
      <c r="J99" s="107">
        <v>752</v>
      </c>
      <c r="K99" s="107">
        <v>352</v>
      </c>
      <c r="L99" s="107">
        <v>51</v>
      </c>
      <c r="M99" s="107">
        <v>0</v>
      </c>
      <c r="N99" s="108">
        <f>SUM(J99:M99)</f>
        <v>1155</v>
      </c>
      <c r="O99" s="106">
        <v>597</v>
      </c>
      <c r="P99" s="106">
        <v>29</v>
      </c>
      <c r="Q99" s="106">
        <v>79</v>
      </c>
      <c r="R99" s="66"/>
    </row>
    <row r="100" spans="1:18" s="7" customFormat="1" ht="13.5">
      <c r="A100" s="7">
        <v>28</v>
      </c>
      <c r="B100" s="64" t="s">
        <v>121</v>
      </c>
      <c r="C100" s="65" t="s">
        <v>233</v>
      </c>
      <c r="D100" s="35">
        <v>5566</v>
      </c>
      <c r="E100" s="36">
        <f t="shared" si="9"/>
        <v>5220</v>
      </c>
      <c r="F100" s="37">
        <v>4973</v>
      </c>
      <c r="G100" s="38">
        <f t="shared" si="7"/>
        <v>0.9526819923371648</v>
      </c>
      <c r="H100" s="38">
        <f t="shared" si="8"/>
        <v>24.961685823754788</v>
      </c>
      <c r="I100" s="39">
        <v>3917</v>
      </c>
      <c r="J100" s="39">
        <v>843</v>
      </c>
      <c r="K100" s="39">
        <v>366</v>
      </c>
      <c r="L100" s="39">
        <v>94</v>
      </c>
      <c r="M100" s="39">
        <v>0</v>
      </c>
      <c r="N100" s="40">
        <f t="shared" si="10"/>
        <v>1303</v>
      </c>
      <c r="O100" s="37">
        <v>130</v>
      </c>
      <c r="P100" s="37">
        <v>1078</v>
      </c>
      <c r="Q100" s="37">
        <v>341</v>
      </c>
      <c r="R100" s="66"/>
    </row>
    <row r="101" spans="1:18" s="7" customFormat="1" ht="13.5">
      <c r="A101" s="7">
        <v>29</v>
      </c>
      <c r="B101" s="64" t="s">
        <v>122</v>
      </c>
      <c r="C101" s="65" t="s">
        <v>234</v>
      </c>
      <c r="D101" s="35">
        <v>3311</v>
      </c>
      <c r="E101" s="36">
        <f t="shared" si="9"/>
        <v>2686</v>
      </c>
      <c r="F101" s="37">
        <v>3643</v>
      </c>
      <c r="G101" s="38">
        <f t="shared" si="7"/>
        <v>1.3562918838421445</v>
      </c>
      <c r="H101" s="38">
        <f t="shared" si="8"/>
        <v>32.204020848845865</v>
      </c>
      <c r="I101" s="39">
        <v>1821</v>
      </c>
      <c r="J101" s="39">
        <v>529</v>
      </c>
      <c r="K101" s="39">
        <v>291</v>
      </c>
      <c r="L101" s="39">
        <v>45</v>
      </c>
      <c r="M101" s="39">
        <v>0</v>
      </c>
      <c r="N101" s="40">
        <f t="shared" si="10"/>
        <v>865</v>
      </c>
      <c r="O101" s="37">
        <v>54</v>
      </c>
      <c r="P101" s="37">
        <v>447</v>
      </c>
      <c r="Q101" s="37">
        <v>229</v>
      </c>
      <c r="R101" s="66"/>
    </row>
    <row r="102" spans="1:18" s="7" customFormat="1" ht="13.5">
      <c r="A102" s="7">
        <v>30</v>
      </c>
      <c r="B102" s="64" t="s">
        <v>123</v>
      </c>
      <c r="C102" s="65" t="s">
        <v>12</v>
      </c>
      <c r="D102" s="35">
        <v>3429</v>
      </c>
      <c r="E102" s="36">
        <f t="shared" si="9"/>
        <v>2885</v>
      </c>
      <c r="F102" s="37">
        <v>4211</v>
      </c>
      <c r="G102" s="38">
        <f t="shared" si="7"/>
        <v>1.4596187175043327</v>
      </c>
      <c r="H102" s="38">
        <f t="shared" si="8"/>
        <v>36.672443674176776</v>
      </c>
      <c r="I102" s="39">
        <v>1827</v>
      </c>
      <c r="J102" s="39">
        <v>656</v>
      </c>
      <c r="K102" s="39">
        <v>348</v>
      </c>
      <c r="L102" s="39">
        <v>54</v>
      </c>
      <c r="M102" s="39">
        <v>0</v>
      </c>
      <c r="N102" s="40">
        <f t="shared" si="10"/>
        <v>1058</v>
      </c>
      <c r="O102" s="37">
        <v>17</v>
      </c>
      <c r="P102" s="37">
        <v>338</v>
      </c>
      <c r="Q102" s="37">
        <v>2</v>
      </c>
      <c r="R102" s="66"/>
    </row>
    <row r="103" spans="1:18" s="7" customFormat="1" ht="13.5">
      <c r="A103" s="7">
        <v>33</v>
      </c>
      <c r="B103" s="139" t="s">
        <v>124</v>
      </c>
      <c r="C103" s="140" t="s">
        <v>235</v>
      </c>
      <c r="D103" s="111">
        <v>6925</v>
      </c>
      <c r="E103" s="112">
        <f t="shared" si="9"/>
        <v>5852</v>
      </c>
      <c r="F103" s="113">
        <v>5975</v>
      </c>
      <c r="G103" s="114">
        <f t="shared" si="7"/>
        <v>1.0210184552289816</v>
      </c>
      <c r="H103" s="114">
        <f t="shared" si="8"/>
        <v>24.72658920027341</v>
      </c>
      <c r="I103" s="115">
        <v>4405</v>
      </c>
      <c r="J103" s="115">
        <v>888</v>
      </c>
      <c r="K103" s="115">
        <v>442</v>
      </c>
      <c r="L103" s="115">
        <v>117</v>
      </c>
      <c r="M103" s="115">
        <v>0</v>
      </c>
      <c r="N103" s="116">
        <f t="shared" si="10"/>
        <v>1447</v>
      </c>
      <c r="O103" s="113">
        <v>224</v>
      </c>
      <c r="P103" s="113">
        <v>1599</v>
      </c>
      <c r="Q103" s="113">
        <v>177</v>
      </c>
      <c r="R103" s="66"/>
    </row>
    <row r="104" spans="1:18" s="7" customFormat="1" ht="13.5">
      <c r="A104" s="7">
        <v>33</v>
      </c>
      <c r="B104" s="61" t="s">
        <v>125</v>
      </c>
      <c r="C104" s="62" t="s">
        <v>236</v>
      </c>
      <c r="D104" s="26">
        <v>4948</v>
      </c>
      <c r="E104" s="27">
        <f t="shared" si="9"/>
        <v>3751</v>
      </c>
      <c r="F104" s="28">
        <v>4036</v>
      </c>
      <c r="G104" s="29">
        <f t="shared" si="7"/>
        <v>1.075979738736337</v>
      </c>
      <c r="H104" s="29">
        <f t="shared" si="8"/>
        <v>28.712343375099973</v>
      </c>
      <c r="I104" s="30">
        <v>2674</v>
      </c>
      <c r="J104" s="30">
        <v>696</v>
      </c>
      <c r="K104" s="30">
        <v>309</v>
      </c>
      <c r="L104" s="30">
        <v>72</v>
      </c>
      <c r="M104" s="30">
        <v>0</v>
      </c>
      <c r="N104" s="31">
        <f t="shared" si="10"/>
        <v>1077</v>
      </c>
      <c r="O104" s="28">
        <v>87</v>
      </c>
      <c r="P104" s="28">
        <v>628</v>
      </c>
      <c r="Q104" s="28">
        <v>139</v>
      </c>
      <c r="R104" s="66"/>
    </row>
    <row r="105" spans="1:18" s="7" customFormat="1" ht="13.5">
      <c r="A105" s="7">
        <v>34</v>
      </c>
      <c r="B105" s="64" t="s">
        <v>126</v>
      </c>
      <c r="C105" s="65" t="s">
        <v>237</v>
      </c>
      <c r="D105" s="35">
        <v>4128</v>
      </c>
      <c r="E105" s="36">
        <f t="shared" si="9"/>
        <v>3499</v>
      </c>
      <c r="F105" s="37">
        <v>2853</v>
      </c>
      <c r="G105" s="38">
        <f t="shared" si="7"/>
        <v>0.8153758216633323</v>
      </c>
      <c r="H105" s="38">
        <f t="shared" si="8"/>
        <v>23.006573306659046</v>
      </c>
      <c r="I105" s="39">
        <v>2694</v>
      </c>
      <c r="J105" s="39">
        <v>539</v>
      </c>
      <c r="K105" s="39">
        <v>231</v>
      </c>
      <c r="L105" s="39">
        <v>35</v>
      </c>
      <c r="M105" s="39">
        <v>0</v>
      </c>
      <c r="N105" s="40">
        <f t="shared" si="10"/>
        <v>805</v>
      </c>
      <c r="O105" s="37">
        <v>45</v>
      </c>
      <c r="P105" s="37">
        <v>380</v>
      </c>
      <c r="Q105" s="37">
        <v>29</v>
      </c>
      <c r="R105" s="66"/>
    </row>
    <row r="106" spans="1:18" s="7" customFormat="1" ht="13.5">
      <c r="A106" s="7">
        <v>35</v>
      </c>
      <c r="B106" s="64" t="s">
        <v>127</v>
      </c>
      <c r="C106" s="65" t="s">
        <v>250</v>
      </c>
      <c r="D106" s="35">
        <v>2356</v>
      </c>
      <c r="E106" s="36">
        <f>I106+N106</f>
        <v>1376</v>
      </c>
      <c r="F106" s="37">
        <v>1581</v>
      </c>
      <c r="G106" s="38">
        <f>F106/E106</f>
        <v>1.148982558139535</v>
      </c>
      <c r="H106" s="38">
        <f>N106/E106*100</f>
        <v>28.851744186046513</v>
      </c>
      <c r="I106" s="39">
        <v>979</v>
      </c>
      <c r="J106" s="39">
        <v>262</v>
      </c>
      <c r="K106" s="39">
        <v>123</v>
      </c>
      <c r="L106" s="39">
        <v>12</v>
      </c>
      <c r="M106" s="39">
        <v>0</v>
      </c>
      <c r="N106" s="40">
        <f>SUM(J106:M106)</f>
        <v>397</v>
      </c>
      <c r="O106" s="37">
        <v>78</v>
      </c>
      <c r="P106" s="37">
        <v>263</v>
      </c>
      <c r="Q106" s="37">
        <v>98</v>
      </c>
      <c r="R106" s="66"/>
    </row>
    <row r="107" spans="1:18" s="7" customFormat="1" ht="13.5">
      <c r="A107" s="7">
        <v>37</v>
      </c>
      <c r="B107" s="64" t="s">
        <v>128</v>
      </c>
      <c r="C107" s="65" t="s">
        <v>238</v>
      </c>
      <c r="D107" s="35">
        <v>4351</v>
      </c>
      <c r="E107" s="36">
        <f t="shared" si="9"/>
        <v>3559</v>
      </c>
      <c r="F107" s="37">
        <v>3719</v>
      </c>
      <c r="G107" s="38">
        <f t="shared" si="7"/>
        <v>1.0449564484405731</v>
      </c>
      <c r="H107" s="38">
        <f t="shared" si="8"/>
        <v>34.30738971621242</v>
      </c>
      <c r="I107" s="39">
        <v>2338</v>
      </c>
      <c r="J107" s="39">
        <v>762</v>
      </c>
      <c r="K107" s="39">
        <v>367</v>
      </c>
      <c r="L107" s="39">
        <v>92</v>
      </c>
      <c r="M107" s="39">
        <v>0</v>
      </c>
      <c r="N107" s="40">
        <f t="shared" si="10"/>
        <v>1221</v>
      </c>
      <c r="O107" s="37">
        <v>61</v>
      </c>
      <c r="P107" s="37">
        <v>430</v>
      </c>
      <c r="Q107" s="37">
        <v>240</v>
      </c>
      <c r="R107" s="66"/>
    </row>
    <row r="108" spans="1:18" s="7" customFormat="1" ht="13.5">
      <c r="A108" s="7">
        <v>38</v>
      </c>
      <c r="B108" s="43" t="s">
        <v>129</v>
      </c>
      <c r="C108" s="67" t="s">
        <v>239</v>
      </c>
      <c r="D108" s="45">
        <v>4702</v>
      </c>
      <c r="E108" s="46">
        <f t="shared" si="9"/>
        <v>3586</v>
      </c>
      <c r="F108" s="47">
        <v>4045</v>
      </c>
      <c r="G108" s="48">
        <f t="shared" si="7"/>
        <v>1.1279977691020635</v>
      </c>
      <c r="H108" s="48">
        <f t="shared" si="8"/>
        <v>28.137200223089792</v>
      </c>
      <c r="I108" s="49">
        <v>2577</v>
      </c>
      <c r="J108" s="49">
        <v>600</v>
      </c>
      <c r="K108" s="49">
        <v>324</v>
      </c>
      <c r="L108" s="49">
        <v>85</v>
      </c>
      <c r="M108" s="49">
        <v>0</v>
      </c>
      <c r="N108" s="50">
        <f t="shared" si="10"/>
        <v>1009</v>
      </c>
      <c r="O108" s="47">
        <v>4</v>
      </c>
      <c r="P108" s="47">
        <v>630</v>
      </c>
      <c r="Q108" s="47">
        <v>165</v>
      </c>
      <c r="R108" s="66"/>
    </row>
    <row r="109" spans="1:18" s="7" customFormat="1" ht="13.5">
      <c r="A109" s="7">
        <v>39</v>
      </c>
      <c r="B109" s="61" t="s">
        <v>130</v>
      </c>
      <c r="C109" s="62" t="s">
        <v>240</v>
      </c>
      <c r="D109" s="26">
        <v>3042</v>
      </c>
      <c r="E109" s="27">
        <f t="shared" si="9"/>
        <v>2238</v>
      </c>
      <c r="F109" s="28">
        <v>2501</v>
      </c>
      <c r="G109" s="29">
        <f t="shared" si="7"/>
        <v>1.11751563896336</v>
      </c>
      <c r="H109" s="29">
        <f t="shared" si="8"/>
        <v>26.764968722073277</v>
      </c>
      <c r="I109" s="30">
        <v>1639</v>
      </c>
      <c r="J109" s="30">
        <v>365</v>
      </c>
      <c r="K109" s="30">
        <v>175</v>
      </c>
      <c r="L109" s="30">
        <v>59</v>
      </c>
      <c r="M109" s="30">
        <v>0</v>
      </c>
      <c r="N109" s="31">
        <f t="shared" si="10"/>
        <v>599</v>
      </c>
      <c r="O109" s="28">
        <v>232</v>
      </c>
      <c r="P109" s="28">
        <v>541</v>
      </c>
      <c r="Q109" s="28">
        <v>296</v>
      </c>
      <c r="R109" s="66"/>
    </row>
    <row r="110" spans="1:18" s="7" customFormat="1" ht="13.5">
      <c r="A110" s="7">
        <v>42</v>
      </c>
      <c r="B110" s="64" t="s">
        <v>131</v>
      </c>
      <c r="C110" s="65" t="s">
        <v>241</v>
      </c>
      <c r="D110" s="35">
        <v>3820</v>
      </c>
      <c r="E110" s="36">
        <f t="shared" si="9"/>
        <v>3364</v>
      </c>
      <c r="F110" s="37">
        <v>4974</v>
      </c>
      <c r="G110" s="38">
        <f t="shared" si="7"/>
        <v>1.4785969084423305</v>
      </c>
      <c r="H110" s="38">
        <f t="shared" si="8"/>
        <v>35.49346016646849</v>
      </c>
      <c r="I110" s="39">
        <v>2170</v>
      </c>
      <c r="J110" s="39">
        <v>681</v>
      </c>
      <c r="K110" s="39">
        <v>404</v>
      </c>
      <c r="L110" s="39">
        <v>109</v>
      </c>
      <c r="M110" s="39">
        <v>0</v>
      </c>
      <c r="N110" s="40">
        <f t="shared" si="10"/>
        <v>1194</v>
      </c>
      <c r="O110" s="37">
        <v>59</v>
      </c>
      <c r="P110" s="37">
        <v>707</v>
      </c>
      <c r="Q110" s="37">
        <v>304</v>
      </c>
      <c r="R110" s="66"/>
    </row>
    <row r="111" spans="1:18" s="7" customFormat="1" ht="13.5">
      <c r="A111" s="7">
        <v>43</v>
      </c>
      <c r="B111" s="64" t="s">
        <v>280</v>
      </c>
      <c r="C111" s="65" t="s">
        <v>242</v>
      </c>
      <c r="D111" s="35">
        <v>6759</v>
      </c>
      <c r="E111" s="36">
        <f t="shared" si="9"/>
        <v>6346</v>
      </c>
      <c r="F111" s="37">
        <v>7087</v>
      </c>
      <c r="G111" s="38">
        <f t="shared" si="7"/>
        <v>1.1167664670658684</v>
      </c>
      <c r="H111" s="38">
        <f t="shared" si="8"/>
        <v>27.812795461708163</v>
      </c>
      <c r="I111" s="39">
        <v>4581</v>
      </c>
      <c r="J111" s="39">
        <v>1099</v>
      </c>
      <c r="K111" s="39">
        <v>540</v>
      </c>
      <c r="L111" s="39">
        <v>126</v>
      </c>
      <c r="M111" s="39">
        <v>0</v>
      </c>
      <c r="N111" s="40">
        <f t="shared" si="10"/>
        <v>1765</v>
      </c>
      <c r="O111" s="37">
        <v>1035</v>
      </c>
      <c r="P111" s="37">
        <v>1504</v>
      </c>
      <c r="Q111" s="37">
        <v>530</v>
      </c>
      <c r="R111" s="66"/>
    </row>
    <row r="112" spans="1:18" s="7" customFormat="1" ht="13.5">
      <c r="A112" s="7">
        <v>44</v>
      </c>
      <c r="B112" s="64" t="s">
        <v>281</v>
      </c>
      <c r="C112" s="65" t="s">
        <v>243</v>
      </c>
      <c r="D112" s="35">
        <v>4569</v>
      </c>
      <c r="E112" s="36">
        <f t="shared" si="9"/>
        <v>4114</v>
      </c>
      <c r="F112" s="37">
        <v>7036</v>
      </c>
      <c r="G112" s="38">
        <f t="shared" si="7"/>
        <v>1.710257656781721</v>
      </c>
      <c r="H112" s="38">
        <f t="shared" si="8"/>
        <v>35.46426835196888</v>
      </c>
      <c r="I112" s="39">
        <v>2655</v>
      </c>
      <c r="J112" s="39">
        <v>810</v>
      </c>
      <c r="K112" s="39">
        <v>544</v>
      </c>
      <c r="L112" s="39">
        <v>105</v>
      </c>
      <c r="M112" s="39">
        <v>0</v>
      </c>
      <c r="N112" s="40">
        <f t="shared" si="10"/>
        <v>1459</v>
      </c>
      <c r="O112" s="37">
        <v>143</v>
      </c>
      <c r="P112" s="37">
        <v>591</v>
      </c>
      <c r="Q112" s="37">
        <v>264</v>
      </c>
      <c r="R112" s="66"/>
    </row>
    <row r="113" spans="1:18" s="7" customFormat="1" ht="13.5">
      <c r="A113" s="7">
        <v>45</v>
      </c>
      <c r="B113" s="43" t="s">
        <v>282</v>
      </c>
      <c r="C113" s="67" t="s">
        <v>244</v>
      </c>
      <c r="D113" s="45">
        <v>3070</v>
      </c>
      <c r="E113" s="46">
        <f t="shared" si="9"/>
        <v>2733</v>
      </c>
      <c r="F113" s="47">
        <v>4116</v>
      </c>
      <c r="G113" s="48">
        <f t="shared" si="7"/>
        <v>1.5060373216245884</v>
      </c>
      <c r="H113" s="48">
        <f t="shared" si="8"/>
        <v>34.13830954994512</v>
      </c>
      <c r="I113" s="49">
        <v>1800</v>
      </c>
      <c r="J113" s="49">
        <v>532</v>
      </c>
      <c r="K113" s="49">
        <v>300</v>
      </c>
      <c r="L113" s="49">
        <v>101</v>
      </c>
      <c r="M113" s="49">
        <v>0</v>
      </c>
      <c r="N113" s="50">
        <f t="shared" si="10"/>
        <v>933</v>
      </c>
      <c r="O113" s="47">
        <v>76</v>
      </c>
      <c r="P113" s="47">
        <v>431</v>
      </c>
      <c r="Q113" s="47">
        <v>826</v>
      </c>
      <c r="R113" s="66"/>
    </row>
    <row r="114" spans="1:18" s="7" customFormat="1" ht="13.5">
      <c r="A114" s="7">
        <v>46</v>
      </c>
      <c r="B114" s="166" t="s">
        <v>132</v>
      </c>
      <c r="C114" s="167" t="s">
        <v>13</v>
      </c>
      <c r="D114" s="168">
        <v>5516</v>
      </c>
      <c r="E114" s="169">
        <f t="shared" si="9"/>
        <v>5028</v>
      </c>
      <c r="F114" s="170">
        <v>6157</v>
      </c>
      <c r="G114" s="171">
        <f t="shared" si="7"/>
        <v>1.2245425616547334</v>
      </c>
      <c r="H114" s="171">
        <f t="shared" si="8"/>
        <v>28.997613365155132</v>
      </c>
      <c r="I114" s="172">
        <v>3570</v>
      </c>
      <c r="J114" s="172">
        <v>861</v>
      </c>
      <c r="K114" s="172">
        <v>455</v>
      </c>
      <c r="L114" s="172">
        <v>142</v>
      </c>
      <c r="M114" s="172">
        <v>0</v>
      </c>
      <c r="N114" s="173">
        <f t="shared" si="10"/>
        <v>1458</v>
      </c>
      <c r="O114" s="170">
        <v>52</v>
      </c>
      <c r="P114" s="170">
        <v>702</v>
      </c>
      <c r="Q114" s="170">
        <v>0</v>
      </c>
      <c r="R114" s="68"/>
    </row>
    <row r="115" spans="1:18" s="7" customFormat="1" ht="13.5">
      <c r="A115" s="7">
        <v>1</v>
      </c>
      <c r="B115" s="61" t="s">
        <v>133</v>
      </c>
      <c r="C115" s="62" t="s">
        <v>245</v>
      </c>
      <c r="D115" s="26">
        <v>961</v>
      </c>
      <c r="E115" s="27">
        <f>I115+N115</f>
        <v>881</v>
      </c>
      <c r="F115" s="28">
        <v>1228</v>
      </c>
      <c r="G115" s="29">
        <f t="shared" si="7"/>
        <v>1.3938706015891034</v>
      </c>
      <c r="H115" s="29">
        <f t="shared" si="8"/>
        <v>32.00908059023836</v>
      </c>
      <c r="I115" s="30">
        <v>599</v>
      </c>
      <c r="J115" s="30">
        <v>151</v>
      </c>
      <c r="K115" s="30">
        <v>109</v>
      </c>
      <c r="L115" s="30">
        <v>22</v>
      </c>
      <c r="M115" s="30">
        <v>0</v>
      </c>
      <c r="N115" s="31">
        <f>SUM(J115:M115)</f>
        <v>282</v>
      </c>
      <c r="O115" s="28">
        <v>12</v>
      </c>
      <c r="P115" s="28">
        <v>153</v>
      </c>
      <c r="Q115" s="28">
        <v>68</v>
      </c>
      <c r="R115" s="88"/>
    </row>
    <row r="116" spans="1:18" s="42" customFormat="1" ht="13.5">
      <c r="A116" s="42">
        <v>14</v>
      </c>
      <c r="B116" s="64" t="s">
        <v>134</v>
      </c>
      <c r="C116" s="65" t="s">
        <v>283</v>
      </c>
      <c r="D116" s="35">
        <v>3848</v>
      </c>
      <c r="E116" s="152">
        <f>I116+N116</f>
        <v>3332</v>
      </c>
      <c r="F116" s="37">
        <v>2682</v>
      </c>
      <c r="G116" s="153">
        <f>F116/E116</f>
        <v>0.804921968787515</v>
      </c>
      <c r="H116" s="153">
        <f>N116/E116*100</f>
        <v>21.638655462184875</v>
      </c>
      <c r="I116" s="39">
        <v>2611</v>
      </c>
      <c r="J116" s="39">
        <v>487</v>
      </c>
      <c r="K116" s="39">
        <v>195</v>
      </c>
      <c r="L116" s="39">
        <v>39</v>
      </c>
      <c r="M116" s="39">
        <v>0</v>
      </c>
      <c r="N116" s="154">
        <f>SUM(J116:M116)</f>
        <v>721</v>
      </c>
      <c r="O116" s="37">
        <v>46</v>
      </c>
      <c r="P116" s="37">
        <v>405</v>
      </c>
      <c r="Q116" s="37">
        <v>167</v>
      </c>
      <c r="R116" s="66"/>
    </row>
    <row r="117" spans="1:18" s="7" customFormat="1" ht="13.5">
      <c r="A117" s="7">
        <v>28</v>
      </c>
      <c r="B117" s="64" t="s">
        <v>135</v>
      </c>
      <c r="C117" s="65" t="s">
        <v>247</v>
      </c>
      <c r="D117" s="35">
        <v>4329</v>
      </c>
      <c r="E117" s="36">
        <f aca="true" t="shared" si="11" ref="E117:E144">I117+N117</f>
        <v>3729</v>
      </c>
      <c r="F117" s="37">
        <v>2458</v>
      </c>
      <c r="G117" s="38">
        <f t="shared" si="7"/>
        <v>0.6591579511933494</v>
      </c>
      <c r="H117" s="38">
        <f t="shared" si="8"/>
        <v>18.90587288817377</v>
      </c>
      <c r="I117" s="39">
        <v>3024</v>
      </c>
      <c r="J117" s="39">
        <v>508</v>
      </c>
      <c r="K117" s="39">
        <v>162</v>
      </c>
      <c r="L117" s="39">
        <v>35</v>
      </c>
      <c r="M117" s="39">
        <v>0</v>
      </c>
      <c r="N117" s="40">
        <f aca="true" t="shared" si="12" ref="N117:N144">SUM(J117:M117)</f>
        <v>705</v>
      </c>
      <c r="O117" s="37">
        <v>38</v>
      </c>
      <c r="P117" s="37">
        <v>366</v>
      </c>
      <c r="Q117" s="37">
        <v>158</v>
      </c>
      <c r="R117" s="66"/>
    </row>
    <row r="118" spans="1:18" s="7" customFormat="1" ht="13.5">
      <c r="A118" s="7">
        <v>28</v>
      </c>
      <c r="B118" s="64" t="s">
        <v>136</v>
      </c>
      <c r="C118" s="65" t="s">
        <v>248</v>
      </c>
      <c r="D118" s="35">
        <v>5068</v>
      </c>
      <c r="E118" s="36">
        <f t="shared" si="11"/>
        <v>4510</v>
      </c>
      <c r="F118" s="37">
        <v>2651</v>
      </c>
      <c r="G118" s="38">
        <f t="shared" si="7"/>
        <v>0.5878048780487805</v>
      </c>
      <c r="H118" s="38">
        <f t="shared" si="8"/>
        <v>18.93569844789357</v>
      </c>
      <c r="I118" s="39">
        <v>3656</v>
      </c>
      <c r="J118" s="39">
        <v>620</v>
      </c>
      <c r="K118" s="39">
        <v>202</v>
      </c>
      <c r="L118" s="39">
        <v>32</v>
      </c>
      <c r="M118" s="39">
        <v>0</v>
      </c>
      <c r="N118" s="40">
        <f t="shared" si="12"/>
        <v>854</v>
      </c>
      <c r="O118" s="37">
        <v>71</v>
      </c>
      <c r="P118" s="37">
        <v>707</v>
      </c>
      <c r="Q118" s="37">
        <v>360</v>
      </c>
      <c r="R118" s="66"/>
    </row>
    <row r="119" spans="1:18" s="7" customFormat="1" ht="13.5">
      <c r="A119" s="7">
        <v>34</v>
      </c>
      <c r="B119" s="43" t="s">
        <v>137</v>
      </c>
      <c r="C119" s="67" t="s">
        <v>249</v>
      </c>
      <c r="D119" s="45">
        <v>2025</v>
      </c>
      <c r="E119" s="46">
        <f t="shared" si="11"/>
        <v>1802</v>
      </c>
      <c r="F119" s="47">
        <v>2253</v>
      </c>
      <c r="G119" s="48">
        <f t="shared" si="7"/>
        <v>1.2502774694783574</v>
      </c>
      <c r="H119" s="48">
        <f t="shared" si="8"/>
        <v>32.963374028856826</v>
      </c>
      <c r="I119" s="49">
        <v>1208</v>
      </c>
      <c r="J119" s="49">
        <v>379</v>
      </c>
      <c r="K119" s="49">
        <v>171</v>
      </c>
      <c r="L119" s="49">
        <v>44</v>
      </c>
      <c r="M119" s="49">
        <v>0</v>
      </c>
      <c r="N119" s="50">
        <f t="shared" si="12"/>
        <v>594</v>
      </c>
      <c r="O119" s="47">
        <v>0</v>
      </c>
      <c r="P119" s="47">
        <v>153</v>
      </c>
      <c r="Q119" s="47">
        <v>9</v>
      </c>
      <c r="R119" s="66"/>
    </row>
    <row r="120" spans="1:18" s="7" customFormat="1" ht="13.5">
      <c r="A120" s="7">
        <v>40</v>
      </c>
      <c r="B120" s="141" t="s">
        <v>138</v>
      </c>
      <c r="C120" s="142" t="s">
        <v>15</v>
      </c>
      <c r="D120" s="104">
        <v>968</v>
      </c>
      <c r="E120" s="105">
        <f t="shared" si="11"/>
        <v>775</v>
      </c>
      <c r="F120" s="106">
        <v>952</v>
      </c>
      <c r="G120" s="119">
        <f t="shared" si="7"/>
        <v>1.2283870967741934</v>
      </c>
      <c r="H120" s="119">
        <f t="shared" si="8"/>
        <v>32.12903225806451</v>
      </c>
      <c r="I120" s="107">
        <v>526</v>
      </c>
      <c r="J120" s="107">
        <v>144</v>
      </c>
      <c r="K120" s="107">
        <v>80</v>
      </c>
      <c r="L120" s="107">
        <v>25</v>
      </c>
      <c r="M120" s="107">
        <v>0</v>
      </c>
      <c r="N120" s="108">
        <f t="shared" si="12"/>
        <v>249</v>
      </c>
      <c r="O120" s="106">
        <v>20</v>
      </c>
      <c r="P120" s="106">
        <v>155</v>
      </c>
      <c r="Q120" s="106">
        <v>122</v>
      </c>
      <c r="R120" s="66"/>
    </row>
    <row r="121" spans="1:18" s="7" customFormat="1" ht="13.5">
      <c r="A121" s="7">
        <v>42</v>
      </c>
      <c r="B121" s="43" t="s">
        <v>139</v>
      </c>
      <c r="C121" s="67" t="s">
        <v>16</v>
      </c>
      <c r="D121" s="45">
        <v>2356</v>
      </c>
      <c r="E121" s="46">
        <f t="shared" si="11"/>
        <v>2138</v>
      </c>
      <c r="F121" s="47">
        <v>3335</v>
      </c>
      <c r="G121" s="48">
        <f t="shared" si="7"/>
        <v>1.5598690364826941</v>
      </c>
      <c r="H121" s="48">
        <f t="shared" si="8"/>
        <v>37.46492048643592</v>
      </c>
      <c r="I121" s="49">
        <v>1337</v>
      </c>
      <c r="J121" s="49">
        <v>490</v>
      </c>
      <c r="K121" s="49">
        <v>260</v>
      </c>
      <c r="L121" s="49">
        <v>51</v>
      </c>
      <c r="M121" s="49">
        <v>0</v>
      </c>
      <c r="N121" s="50">
        <f t="shared" si="12"/>
        <v>801</v>
      </c>
      <c r="O121" s="47">
        <v>104</v>
      </c>
      <c r="P121" s="47">
        <v>181</v>
      </c>
      <c r="Q121" s="47">
        <v>70</v>
      </c>
      <c r="R121" s="68"/>
    </row>
    <row r="122" spans="1:18" s="7" customFormat="1" ht="13.5">
      <c r="A122" s="7">
        <v>13</v>
      </c>
      <c r="B122" s="61" t="s">
        <v>140</v>
      </c>
      <c r="C122" s="62" t="s">
        <v>17</v>
      </c>
      <c r="D122" s="26">
        <v>303</v>
      </c>
      <c r="E122" s="27">
        <f t="shared" si="11"/>
        <v>221</v>
      </c>
      <c r="F122" s="28">
        <v>101</v>
      </c>
      <c r="G122" s="29">
        <f t="shared" si="7"/>
        <v>0.45701357466063347</v>
      </c>
      <c r="H122" s="29">
        <f t="shared" si="8"/>
        <v>14.93212669683258</v>
      </c>
      <c r="I122" s="30">
        <v>188</v>
      </c>
      <c r="J122" s="30">
        <v>26</v>
      </c>
      <c r="K122" s="30">
        <v>6</v>
      </c>
      <c r="L122" s="30">
        <v>1</v>
      </c>
      <c r="M122" s="30">
        <v>0</v>
      </c>
      <c r="N122" s="31">
        <f t="shared" si="12"/>
        <v>33</v>
      </c>
      <c r="O122" s="28">
        <v>5</v>
      </c>
      <c r="P122" s="28">
        <v>53</v>
      </c>
      <c r="Q122" s="28">
        <v>9</v>
      </c>
      <c r="R122" s="63"/>
    </row>
    <row r="123" spans="1:18" s="7" customFormat="1" ht="13.5">
      <c r="A123" s="7">
        <v>13</v>
      </c>
      <c r="B123" s="64" t="s">
        <v>141</v>
      </c>
      <c r="C123" s="65" t="s">
        <v>251</v>
      </c>
      <c r="D123" s="35">
        <v>768</v>
      </c>
      <c r="E123" s="36">
        <f t="shared" si="11"/>
        <v>660</v>
      </c>
      <c r="F123" s="37">
        <v>300</v>
      </c>
      <c r="G123" s="38">
        <f t="shared" si="7"/>
        <v>0.45454545454545453</v>
      </c>
      <c r="H123" s="38">
        <f t="shared" si="8"/>
        <v>14.09090909090909</v>
      </c>
      <c r="I123" s="39">
        <v>567</v>
      </c>
      <c r="J123" s="39">
        <v>63</v>
      </c>
      <c r="K123" s="39">
        <v>21</v>
      </c>
      <c r="L123" s="39">
        <v>9</v>
      </c>
      <c r="M123" s="39">
        <v>0</v>
      </c>
      <c r="N123" s="40">
        <f t="shared" si="12"/>
        <v>93</v>
      </c>
      <c r="O123" s="37">
        <v>0</v>
      </c>
      <c r="P123" s="37">
        <v>70</v>
      </c>
      <c r="Q123" s="37">
        <v>17</v>
      </c>
      <c r="R123" s="66"/>
    </row>
    <row r="124" spans="1:18" s="7" customFormat="1" ht="13.5">
      <c r="A124" s="7">
        <v>13</v>
      </c>
      <c r="B124" s="64" t="s">
        <v>142</v>
      </c>
      <c r="C124" s="65" t="s">
        <v>252</v>
      </c>
      <c r="D124" s="35">
        <v>1533</v>
      </c>
      <c r="E124" s="36">
        <f t="shared" si="11"/>
        <v>1003</v>
      </c>
      <c r="F124" s="37">
        <v>569</v>
      </c>
      <c r="G124" s="38">
        <f t="shared" si="7"/>
        <v>0.5672981056829511</v>
      </c>
      <c r="H124" s="38">
        <f t="shared" si="8"/>
        <v>16.25124626121635</v>
      </c>
      <c r="I124" s="39">
        <v>840</v>
      </c>
      <c r="J124" s="39">
        <v>115</v>
      </c>
      <c r="K124" s="39">
        <v>43</v>
      </c>
      <c r="L124" s="39">
        <v>5</v>
      </c>
      <c r="M124" s="39">
        <v>0</v>
      </c>
      <c r="N124" s="40">
        <f t="shared" si="12"/>
        <v>163</v>
      </c>
      <c r="O124" s="37">
        <v>19</v>
      </c>
      <c r="P124" s="37">
        <v>123</v>
      </c>
      <c r="Q124" s="37">
        <v>110</v>
      </c>
      <c r="R124" s="66"/>
    </row>
    <row r="125" spans="1:18" s="7" customFormat="1" ht="13.5">
      <c r="A125" s="7">
        <v>13</v>
      </c>
      <c r="B125" s="64" t="s">
        <v>143</v>
      </c>
      <c r="C125" s="65" t="s">
        <v>253</v>
      </c>
      <c r="D125" s="35">
        <v>1730</v>
      </c>
      <c r="E125" s="36">
        <f t="shared" si="11"/>
        <v>1408</v>
      </c>
      <c r="F125" s="37">
        <v>1048</v>
      </c>
      <c r="G125" s="38">
        <f t="shared" si="7"/>
        <v>0.7443181818181818</v>
      </c>
      <c r="H125" s="38">
        <f t="shared" si="8"/>
        <v>19.886363636363637</v>
      </c>
      <c r="I125" s="39">
        <v>1128</v>
      </c>
      <c r="J125" s="39">
        <v>182</v>
      </c>
      <c r="K125" s="39">
        <v>77</v>
      </c>
      <c r="L125" s="39">
        <v>21</v>
      </c>
      <c r="M125" s="39">
        <v>0</v>
      </c>
      <c r="N125" s="40">
        <f t="shared" si="12"/>
        <v>280</v>
      </c>
      <c r="O125" s="37">
        <v>53</v>
      </c>
      <c r="P125" s="37">
        <v>262</v>
      </c>
      <c r="Q125" s="37">
        <v>130</v>
      </c>
      <c r="R125" s="66"/>
    </row>
    <row r="126" spans="1:18" s="7" customFormat="1" ht="13.5">
      <c r="A126" s="7">
        <v>13</v>
      </c>
      <c r="B126" s="139" t="s">
        <v>144</v>
      </c>
      <c r="C126" s="140" t="s">
        <v>254</v>
      </c>
      <c r="D126" s="111">
        <v>1242</v>
      </c>
      <c r="E126" s="112">
        <f t="shared" si="11"/>
        <v>1011</v>
      </c>
      <c r="F126" s="113">
        <v>559</v>
      </c>
      <c r="G126" s="114">
        <f t="shared" si="7"/>
        <v>0.552917903066271</v>
      </c>
      <c r="H126" s="114">
        <f t="shared" si="8"/>
        <v>16.2215628090999</v>
      </c>
      <c r="I126" s="115">
        <v>847</v>
      </c>
      <c r="J126" s="115">
        <v>119</v>
      </c>
      <c r="K126" s="115">
        <v>35</v>
      </c>
      <c r="L126" s="115">
        <v>10</v>
      </c>
      <c r="M126" s="115">
        <v>0</v>
      </c>
      <c r="N126" s="116">
        <f t="shared" si="12"/>
        <v>164</v>
      </c>
      <c r="O126" s="113">
        <v>3</v>
      </c>
      <c r="P126" s="113">
        <v>145</v>
      </c>
      <c r="Q126" s="113">
        <v>189</v>
      </c>
      <c r="R126" s="66"/>
    </row>
    <row r="127" spans="1:18" s="7" customFormat="1" ht="13.5">
      <c r="A127" s="7">
        <v>13</v>
      </c>
      <c r="B127" s="61" t="s">
        <v>145</v>
      </c>
      <c r="C127" s="62" t="s">
        <v>255</v>
      </c>
      <c r="D127" s="26">
        <v>1051</v>
      </c>
      <c r="E127" s="27">
        <f t="shared" si="11"/>
        <v>906</v>
      </c>
      <c r="F127" s="28">
        <v>747</v>
      </c>
      <c r="G127" s="29">
        <f t="shared" si="7"/>
        <v>0.8245033112582781</v>
      </c>
      <c r="H127" s="29">
        <f t="shared" si="8"/>
        <v>21.52317880794702</v>
      </c>
      <c r="I127" s="30">
        <v>711</v>
      </c>
      <c r="J127" s="30">
        <v>134</v>
      </c>
      <c r="K127" s="30">
        <v>48</v>
      </c>
      <c r="L127" s="30">
        <v>13</v>
      </c>
      <c r="M127" s="30">
        <v>0</v>
      </c>
      <c r="N127" s="31">
        <f t="shared" si="12"/>
        <v>195</v>
      </c>
      <c r="O127" s="28">
        <v>46</v>
      </c>
      <c r="P127" s="28">
        <v>217</v>
      </c>
      <c r="Q127" s="28">
        <v>91</v>
      </c>
      <c r="R127" s="66"/>
    </row>
    <row r="128" spans="1:18" s="7" customFormat="1" ht="13.5">
      <c r="A128" s="7">
        <v>13</v>
      </c>
      <c r="B128" s="64" t="s">
        <v>146</v>
      </c>
      <c r="C128" s="65" t="s">
        <v>256</v>
      </c>
      <c r="D128" s="35">
        <v>1770</v>
      </c>
      <c r="E128" s="36">
        <f t="shared" si="11"/>
        <v>1596</v>
      </c>
      <c r="F128" s="37">
        <v>1026</v>
      </c>
      <c r="G128" s="38">
        <f t="shared" si="7"/>
        <v>0.6428571428571429</v>
      </c>
      <c r="H128" s="38">
        <f t="shared" si="8"/>
        <v>18.170426065162907</v>
      </c>
      <c r="I128" s="39">
        <v>1306</v>
      </c>
      <c r="J128" s="39">
        <v>214</v>
      </c>
      <c r="K128" s="39">
        <v>68</v>
      </c>
      <c r="L128" s="39">
        <v>8</v>
      </c>
      <c r="M128" s="39">
        <v>0</v>
      </c>
      <c r="N128" s="40">
        <f t="shared" si="12"/>
        <v>290</v>
      </c>
      <c r="O128" s="37">
        <v>13</v>
      </c>
      <c r="P128" s="37">
        <v>135</v>
      </c>
      <c r="Q128" s="37">
        <v>66</v>
      </c>
      <c r="R128" s="66"/>
    </row>
    <row r="129" spans="1:18" s="7" customFormat="1" ht="13.5">
      <c r="A129" s="7">
        <v>13</v>
      </c>
      <c r="B129" s="64" t="s">
        <v>147</v>
      </c>
      <c r="C129" s="65" t="s">
        <v>257</v>
      </c>
      <c r="D129" s="35">
        <v>3689</v>
      </c>
      <c r="E129" s="36">
        <f t="shared" si="11"/>
        <v>2930</v>
      </c>
      <c r="F129" s="37">
        <v>1656</v>
      </c>
      <c r="G129" s="38">
        <f aca="true" t="shared" si="13" ref="G129:G144">F129/E129</f>
        <v>0.5651877133105802</v>
      </c>
      <c r="H129" s="38">
        <f aca="true" t="shared" si="14" ref="H129:H144">N129/E129*100</f>
        <v>16.655290102389078</v>
      </c>
      <c r="I129" s="39">
        <v>2442</v>
      </c>
      <c r="J129" s="39">
        <v>350</v>
      </c>
      <c r="K129" s="39">
        <v>107</v>
      </c>
      <c r="L129" s="39">
        <v>31</v>
      </c>
      <c r="M129" s="39">
        <v>0</v>
      </c>
      <c r="N129" s="40">
        <f t="shared" si="12"/>
        <v>488</v>
      </c>
      <c r="O129" s="37">
        <v>87</v>
      </c>
      <c r="P129" s="37">
        <v>360</v>
      </c>
      <c r="Q129" s="37">
        <v>190</v>
      </c>
      <c r="R129" s="66"/>
    </row>
    <row r="130" spans="1:18" s="7" customFormat="1" ht="13.5">
      <c r="A130" s="7">
        <v>13</v>
      </c>
      <c r="B130" s="64" t="s">
        <v>148</v>
      </c>
      <c r="C130" s="65" t="s">
        <v>258</v>
      </c>
      <c r="D130" s="35">
        <v>2328</v>
      </c>
      <c r="E130" s="36">
        <f t="shared" si="11"/>
        <v>2009</v>
      </c>
      <c r="F130" s="37">
        <v>1059</v>
      </c>
      <c r="G130" s="38">
        <f t="shared" si="13"/>
        <v>0.5271279243404678</v>
      </c>
      <c r="H130" s="38">
        <f t="shared" si="14"/>
        <v>16.02787456445993</v>
      </c>
      <c r="I130" s="39">
        <v>1687</v>
      </c>
      <c r="J130" s="39">
        <v>246</v>
      </c>
      <c r="K130" s="39">
        <v>57</v>
      </c>
      <c r="L130" s="39">
        <v>19</v>
      </c>
      <c r="M130" s="39">
        <v>0</v>
      </c>
      <c r="N130" s="40">
        <f t="shared" si="12"/>
        <v>322</v>
      </c>
      <c r="O130" s="37">
        <v>55</v>
      </c>
      <c r="P130" s="37">
        <v>273</v>
      </c>
      <c r="Q130" s="37">
        <v>178</v>
      </c>
      <c r="R130" s="66"/>
    </row>
    <row r="131" spans="1:18" s="7" customFormat="1" ht="13.5">
      <c r="A131" s="7">
        <v>13</v>
      </c>
      <c r="B131" s="43" t="s">
        <v>149</v>
      </c>
      <c r="C131" s="67" t="s">
        <v>259</v>
      </c>
      <c r="D131" s="45">
        <v>1659</v>
      </c>
      <c r="E131" s="46">
        <f t="shared" si="11"/>
        <v>1315</v>
      </c>
      <c r="F131" s="47">
        <v>799</v>
      </c>
      <c r="G131" s="48">
        <f t="shared" si="13"/>
        <v>0.6076045627376426</v>
      </c>
      <c r="H131" s="48">
        <f t="shared" si="14"/>
        <v>18.250950570342205</v>
      </c>
      <c r="I131" s="49">
        <v>1075</v>
      </c>
      <c r="J131" s="49">
        <v>167</v>
      </c>
      <c r="K131" s="49">
        <v>63</v>
      </c>
      <c r="L131" s="49">
        <v>10</v>
      </c>
      <c r="M131" s="49">
        <v>0</v>
      </c>
      <c r="N131" s="50">
        <f t="shared" si="12"/>
        <v>240</v>
      </c>
      <c r="O131" s="47">
        <v>44</v>
      </c>
      <c r="P131" s="47">
        <v>332</v>
      </c>
      <c r="Q131" s="47">
        <v>302</v>
      </c>
      <c r="R131" s="66"/>
    </row>
    <row r="132" spans="1:18" s="7" customFormat="1" ht="13.5">
      <c r="A132" s="7">
        <v>13</v>
      </c>
      <c r="B132" s="141" t="s">
        <v>150</v>
      </c>
      <c r="C132" s="142" t="s">
        <v>260</v>
      </c>
      <c r="D132" s="104">
        <v>5322</v>
      </c>
      <c r="E132" s="105">
        <f t="shared" si="11"/>
        <v>4687</v>
      </c>
      <c r="F132" s="106">
        <v>3298</v>
      </c>
      <c r="G132" s="119">
        <f t="shared" si="13"/>
        <v>0.7036483891615105</v>
      </c>
      <c r="H132" s="119">
        <f t="shared" si="14"/>
        <v>19.351397482398124</v>
      </c>
      <c r="I132" s="107">
        <v>3780</v>
      </c>
      <c r="J132" s="107">
        <v>588</v>
      </c>
      <c r="K132" s="107">
        <v>255</v>
      </c>
      <c r="L132" s="107">
        <v>64</v>
      </c>
      <c r="M132" s="107">
        <v>0</v>
      </c>
      <c r="N132" s="108">
        <f t="shared" si="12"/>
        <v>907</v>
      </c>
      <c r="O132" s="106">
        <v>121</v>
      </c>
      <c r="P132" s="106">
        <v>968</v>
      </c>
      <c r="Q132" s="106">
        <v>673</v>
      </c>
      <c r="R132" s="66"/>
    </row>
    <row r="133" spans="1:18" s="7" customFormat="1" ht="13.5">
      <c r="A133" s="7">
        <v>13</v>
      </c>
      <c r="B133" s="64" t="s">
        <v>151</v>
      </c>
      <c r="C133" s="65" t="s">
        <v>18</v>
      </c>
      <c r="D133" s="35">
        <v>6019</v>
      </c>
      <c r="E133" s="36">
        <f t="shared" si="11"/>
        <v>5169</v>
      </c>
      <c r="F133" s="37">
        <v>2759</v>
      </c>
      <c r="G133" s="38">
        <f t="shared" si="13"/>
        <v>0.5337589475720642</v>
      </c>
      <c r="H133" s="38">
        <f t="shared" si="14"/>
        <v>15.322112594312246</v>
      </c>
      <c r="I133" s="39">
        <v>4377</v>
      </c>
      <c r="J133" s="39">
        <v>557</v>
      </c>
      <c r="K133" s="39">
        <v>190</v>
      </c>
      <c r="L133" s="39">
        <v>45</v>
      </c>
      <c r="M133" s="39">
        <v>0</v>
      </c>
      <c r="N133" s="40">
        <f t="shared" si="12"/>
        <v>792</v>
      </c>
      <c r="O133" s="37">
        <v>201</v>
      </c>
      <c r="P133" s="37">
        <v>812</v>
      </c>
      <c r="Q133" s="37">
        <v>11</v>
      </c>
      <c r="R133" s="66"/>
    </row>
    <row r="134" spans="1:18" s="7" customFormat="1" ht="13.5">
      <c r="A134" s="7">
        <v>13</v>
      </c>
      <c r="B134" s="64" t="s">
        <v>152</v>
      </c>
      <c r="C134" s="65" t="s">
        <v>261</v>
      </c>
      <c r="D134" s="35">
        <v>1327</v>
      </c>
      <c r="E134" s="36">
        <f t="shared" si="11"/>
        <v>951</v>
      </c>
      <c r="F134" s="37">
        <v>656</v>
      </c>
      <c r="G134" s="38">
        <f t="shared" si="13"/>
        <v>0.6898002103049422</v>
      </c>
      <c r="H134" s="38">
        <f t="shared" si="14"/>
        <v>19.768664563617243</v>
      </c>
      <c r="I134" s="39">
        <v>763</v>
      </c>
      <c r="J134" s="39">
        <v>130</v>
      </c>
      <c r="K134" s="39">
        <v>50</v>
      </c>
      <c r="L134" s="39">
        <v>8</v>
      </c>
      <c r="M134" s="39">
        <v>0</v>
      </c>
      <c r="N134" s="40">
        <f t="shared" si="12"/>
        <v>188</v>
      </c>
      <c r="O134" s="37">
        <v>81</v>
      </c>
      <c r="P134" s="37">
        <v>207</v>
      </c>
      <c r="Q134" s="37">
        <v>379</v>
      </c>
      <c r="R134" s="66"/>
    </row>
    <row r="135" spans="1:18" s="7" customFormat="1" ht="13.5">
      <c r="A135" s="7">
        <v>13</v>
      </c>
      <c r="B135" s="64" t="s">
        <v>153</v>
      </c>
      <c r="C135" s="65" t="s">
        <v>262</v>
      </c>
      <c r="D135" s="35">
        <v>1840</v>
      </c>
      <c r="E135" s="36">
        <f t="shared" si="11"/>
        <v>1325</v>
      </c>
      <c r="F135" s="37">
        <v>599</v>
      </c>
      <c r="G135" s="38">
        <f t="shared" si="13"/>
        <v>0.4520754716981132</v>
      </c>
      <c r="H135" s="38">
        <f t="shared" si="14"/>
        <v>13.056603773584904</v>
      </c>
      <c r="I135" s="39">
        <v>1152</v>
      </c>
      <c r="J135" s="39">
        <v>112</v>
      </c>
      <c r="K135" s="39">
        <v>49</v>
      </c>
      <c r="L135" s="39">
        <v>12</v>
      </c>
      <c r="M135" s="39">
        <v>0</v>
      </c>
      <c r="N135" s="40">
        <f t="shared" si="12"/>
        <v>173</v>
      </c>
      <c r="O135" s="37">
        <v>7</v>
      </c>
      <c r="P135" s="37">
        <v>202</v>
      </c>
      <c r="Q135" s="37">
        <v>112</v>
      </c>
      <c r="R135" s="66"/>
    </row>
    <row r="136" spans="1:18" s="7" customFormat="1" ht="13.5">
      <c r="A136" s="7">
        <v>13</v>
      </c>
      <c r="B136" s="139" t="s">
        <v>154</v>
      </c>
      <c r="C136" s="140" t="s">
        <v>263</v>
      </c>
      <c r="D136" s="111">
        <v>3239</v>
      </c>
      <c r="E136" s="112">
        <f t="shared" si="11"/>
        <v>3003</v>
      </c>
      <c r="F136" s="113">
        <v>1742</v>
      </c>
      <c r="G136" s="114">
        <f t="shared" si="13"/>
        <v>0.5800865800865801</v>
      </c>
      <c r="H136" s="114">
        <f t="shared" si="14"/>
        <v>16.74991674991675</v>
      </c>
      <c r="I136" s="115">
        <v>2500</v>
      </c>
      <c r="J136" s="115">
        <v>341</v>
      </c>
      <c r="K136" s="115">
        <v>132</v>
      </c>
      <c r="L136" s="115">
        <v>30</v>
      </c>
      <c r="M136" s="115">
        <v>0</v>
      </c>
      <c r="N136" s="116">
        <f t="shared" si="12"/>
        <v>503</v>
      </c>
      <c r="O136" s="113">
        <v>44</v>
      </c>
      <c r="P136" s="113">
        <v>292</v>
      </c>
      <c r="Q136" s="113">
        <v>277</v>
      </c>
      <c r="R136" s="66"/>
    </row>
    <row r="137" spans="1:18" s="7" customFormat="1" ht="13.5">
      <c r="A137" s="7">
        <v>13</v>
      </c>
      <c r="B137" s="61" t="s">
        <v>155</v>
      </c>
      <c r="C137" s="62" t="s">
        <v>264</v>
      </c>
      <c r="D137" s="26">
        <v>1382</v>
      </c>
      <c r="E137" s="27">
        <f t="shared" si="11"/>
        <v>1186</v>
      </c>
      <c r="F137" s="28">
        <v>756</v>
      </c>
      <c r="G137" s="29">
        <f t="shared" si="13"/>
        <v>0.6374367622259697</v>
      </c>
      <c r="H137" s="29">
        <f t="shared" si="14"/>
        <v>18.634064080944352</v>
      </c>
      <c r="I137" s="30">
        <v>965</v>
      </c>
      <c r="J137" s="30">
        <v>147</v>
      </c>
      <c r="K137" s="30">
        <v>65</v>
      </c>
      <c r="L137" s="30">
        <v>9</v>
      </c>
      <c r="M137" s="30">
        <v>0</v>
      </c>
      <c r="N137" s="31">
        <f t="shared" si="12"/>
        <v>221</v>
      </c>
      <c r="O137" s="28">
        <v>9</v>
      </c>
      <c r="P137" s="28">
        <v>58</v>
      </c>
      <c r="Q137" s="28">
        <v>73</v>
      </c>
      <c r="R137" s="66"/>
    </row>
    <row r="138" spans="1:18" s="7" customFormat="1" ht="13.5">
      <c r="A138" s="7">
        <v>13</v>
      </c>
      <c r="B138" s="64" t="s">
        <v>156</v>
      </c>
      <c r="C138" s="65" t="s">
        <v>265</v>
      </c>
      <c r="D138" s="35">
        <v>2237</v>
      </c>
      <c r="E138" s="36">
        <f t="shared" si="11"/>
        <v>2021</v>
      </c>
      <c r="F138" s="37">
        <v>1400</v>
      </c>
      <c r="G138" s="38">
        <f t="shared" si="13"/>
        <v>0.6927263730826324</v>
      </c>
      <c r="H138" s="38">
        <f t="shared" si="14"/>
        <v>17.714002968827312</v>
      </c>
      <c r="I138" s="39">
        <v>1663</v>
      </c>
      <c r="J138" s="39">
        <v>232</v>
      </c>
      <c r="K138" s="39">
        <v>105</v>
      </c>
      <c r="L138" s="39">
        <v>21</v>
      </c>
      <c r="M138" s="39">
        <v>0</v>
      </c>
      <c r="N138" s="40">
        <f t="shared" si="12"/>
        <v>358</v>
      </c>
      <c r="O138" s="37">
        <v>4</v>
      </c>
      <c r="P138" s="37">
        <v>262</v>
      </c>
      <c r="Q138" s="37">
        <v>140</v>
      </c>
      <c r="R138" s="66"/>
    </row>
    <row r="139" spans="1:18" s="7" customFormat="1" ht="13.5">
      <c r="A139" s="7">
        <v>13</v>
      </c>
      <c r="B139" s="64" t="s">
        <v>157</v>
      </c>
      <c r="C139" s="65" t="s">
        <v>266</v>
      </c>
      <c r="D139" s="35">
        <v>1471</v>
      </c>
      <c r="E139" s="36">
        <f t="shared" si="11"/>
        <v>1265</v>
      </c>
      <c r="F139" s="37">
        <v>900</v>
      </c>
      <c r="G139" s="38">
        <f t="shared" si="13"/>
        <v>0.7114624505928854</v>
      </c>
      <c r="H139" s="38">
        <f t="shared" si="14"/>
        <v>19.367588932806324</v>
      </c>
      <c r="I139" s="39">
        <v>1020</v>
      </c>
      <c r="J139" s="39">
        <v>155</v>
      </c>
      <c r="K139" s="39">
        <v>75</v>
      </c>
      <c r="L139" s="39">
        <v>15</v>
      </c>
      <c r="M139" s="39">
        <v>0</v>
      </c>
      <c r="N139" s="40">
        <f t="shared" si="12"/>
        <v>245</v>
      </c>
      <c r="O139" s="37">
        <v>56</v>
      </c>
      <c r="P139" s="37">
        <v>175</v>
      </c>
      <c r="Q139" s="37">
        <v>64</v>
      </c>
      <c r="R139" s="66"/>
    </row>
    <row r="140" spans="1:18" s="7" customFormat="1" ht="13.5">
      <c r="A140" s="7">
        <v>13</v>
      </c>
      <c r="B140" s="64" t="s">
        <v>158</v>
      </c>
      <c r="C140" s="65" t="s">
        <v>267</v>
      </c>
      <c r="D140" s="35">
        <v>4090</v>
      </c>
      <c r="E140" s="36">
        <f t="shared" si="11"/>
        <v>3666</v>
      </c>
      <c r="F140" s="37">
        <v>2808</v>
      </c>
      <c r="G140" s="38">
        <f t="shared" si="13"/>
        <v>0.7659574468085106</v>
      </c>
      <c r="H140" s="38">
        <f t="shared" si="14"/>
        <v>20.1582105837425</v>
      </c>
      <c r="I140" s="39">
        <v>2927</v>
      </c>
      <c r="J140" s="39">
        <v>485</v>
      </c>
      <c r="K140" s="39">
        <v>198</v>
      </c>
      <c r="L140" s="39">
        <v>56</v>
      </c>
      <c r="M140" s="39">
        <v>0</v>
      </c>
      <c r="N140" s="40">
        <f t="shared" si="12"/>
        <v>739</v>
      </c>
      <c r="O140" s="37">
        <v>13</v>
      </c>
      <c r="P140" s="37">
        <v>259</v>
      </c>
      <c r="Q140" s="37">
        <v>160</v>
      </c>
      <c r="R140" s="66"/>
    </row>
    <row r="141" spans="1:18" s="7" customFormat="1" ht="13.5">
      <c r="A141" s="7">
        <v>13</v>
      </c>
      <c r="B141" s="43" t="s">
        <v>159</v>
      </c>
      <c r="C141" s="67" t="s">
        <v>268</v>
      </c>
      <c r="D141" s="45">
        <v>6030</v>
      </c>
      <c r="E141" s="46">
        <f t="shared" si="11"/>
        <v>5338</v>
      </c>
      <c r="F141" s="47">
        <v>3564</v>
      </c>
      <c r="G141" s="48">
        <f t="shared" si="13"/>
        <v>0.6676657924316224</v>
      </c>
      <c r="H141" s="48">
        <f t="shared" si="14"/>
        <v>19.408017984263772</v>
      </c>
      <c r="I141" s="49">
        <v>4302</v>
      </c>
      <c r="J141" s="49">
        <v>705</v>
      </c>
      <c r="K141" s="49">
        <v>278</v>
      </c>
      <c r="L141" s="49">
        <v>53</v>
      </c>
      <c r="M141" s="49">
        <v>0</v>
      </c>
      <c r="N141" s="50">
        <f t="shared" si="12"/>
        <v>1036</v>
      </c>
      <c r="O141" s="47">
        <v>90</v>
      </c>
      <c r="P141" s="47">
        <v>547</v>
      </c>
      <c r="Q141" s="47">
        <v>389</v>
      </c>
      <c r="R141" s="66"/>
    </row>
    <row r="142" spans="1:18" s="7" customFormat="1" ht="13.5">
      <c r="A142" s="7">
        <v>13</v>
      </c>
      <c r="B142" s="141" t="s">
        <v>160</v>
      </c>
      <c r="C142" s="142" t="s">
        <v>269</v>
      </c>
      <c r="D142" s="104">
        <v>5699</v>
      </c>
      <c r="E142" s="105">
        <f t="shared" si="11"/>
        <v>5050</v>
      </c>
      <c r="F142" s="106">
        <v>5100</v>
      </c>
      <c r="G142" s="119">
        <f t="shared" si="13"/>
        <v>1.00990099009901</v>
      </c>
      <c r="H142" s="119">
        <f t="shared" si="14"/>
        <v>25.564356435643564</v>
      </c>
      <c r="I142" s="107">
        <v>3759</v>
      </c>
      <c r="J142" s="107">
        <v>827</v>
      </c>
      <c r="K142" s="107">
        <v>390</v>
      </c>
      <c r="L142" s="107">
        <v>74</v>
      </c>
      <c r="M142" s="107">
        <v>0</v>
      </c>
      <c r="N142" s="108">
        <f t="shared" si="12"/>
        <v>1291</v>
      </c>
      <c r="O142" s="106">
        <v>98</v>
      </c>
      <c r="P142" s="106">
        <v>563</v>
      </c>
      <c r="Q142" s="106">
        <v>556</v>
      </c>
      <c r="R142" s="66"/>
    </row>
    <row r="143" spans="1:18" s="7" customFormat="1" ht="13.5">
      <c r="A143" s="7">
        <v>13</v>
      </c>
      <c r="B143" s="64" t="s">
        <v>161</v>
      </c>
      <c r="C143" s="65" t="s">
        <v>270</v>
      </c>
      <c r="D143" s="35">
        <v>3744</v>
      </c>
      <c r="E143" s="36">
        <f t="shared" si="11"/>
        <v>3330</v>
      </c>
      <c r="F143" s="37">
        <v>3341</v>
      </c>
      <c r="G143" s="38">
        <f t="shared" si="13"/>
        <v>1.0033033033033032</v>
      </c>
      <c r="H143" s="38">
        <f t="shared" si="14"/>
        <v>24.204204204204206</v>
      </c>
      <c r="I143" s="39">
        <v>2524</v>
      </c>
      <c r="J143" s="39">
        <v>512</v>
      </c>
      <c r="K143" s="39">
        <v>225</v>
      </c>
      <c r="L143" s="39">
        <v>69</v>
      </c>
      <c r="M143" s="39">
        <v>0</v>
      </c>
      <c r="N143" s="40">
        <f t="shared" si="12"/>
        <v>806</v>
      </c>
      <c r="O143" s="37">
        <v>29</v>
      </c>
      <c r="P143" s="37">
        <v>382</v>
      </c>
      <c r="Q143" s="37">
        <v>189</v>
      </c>
      <c r="R143" s="66"/>
    </row>
    <row r="144" spans="1:18" s="7" customFormat="1" ht="13.5">
      <c r="A144" s="7">
        <v>13</v>
      </c>
      <c r="B144" s="43" t="s">
        <v>284</v>
      </c>
      <c r="C144" s="67" t="s">
        <v>19</v>
      </c>
      <c r="D144" s="45">
        <v>7023</v>
      </c>
      <c r="E144" s="46">
        <f t="shared" si="11"/>
        <v>5670</v>
      </c>
      <c r="F144" s="47">
        <v>3927</v>
      </c>
      <c r="G144" s="48">
        <f t="shared" si="13"/>
        <v>0.6925925925925925</v>
      </c>
      <c r="H144" s="48">
        <f t="shared" si="14"/>
        <v>19.858906525573193</v>
      </c>
      <c r="I144" s="49">
        <v>4544</v>
      </c>
      <c r="J144" s="49">
        <v>767</v>
      </c>
      <c r="K144" s="49">
        <v>299</v>
      </c>
      <c r="L144" s="49">
        <v>60</v>
      </c>
      <c r="M144" s="49">
        <v>0</v>
      </c>
      <c r="N144" s="50">
        <f t="shared" si="12"/>
        <v>1126</v>
      </c>
      <c r="O144" s="47">
        <v>148</v>
      </c>
      <c r="P144" s="47">
        <v>926</v>
      </c>
      <c r="Q144" s="47">
        <v>489</v>
      </c>
      <c r="R144" s="68"/>
    </row>
    <row r="145" spans="2:18" s="7" customFormat="1" ht="8.25" customHeight="1">
      <c r="B145" s="136"/>
      <c r="C145" s="137"/>
      <c r="D145" s="122"/>
      <c r="E145" s="123"/>
      <c r="F145" s="122"/>
      <c r="G145" s="124"/>
      <c r="H145" s="124"/>
      <c r="I145" s="122"/>
      <c r="J145" s="122"/>
      <c r="K145" s="122"/>
      <c r="L145" s="122"/>
      <c r="M145" s="122"/>
      <c r="N145" s="123"/>
      <c r="O145" s="122"/>
      <c r="P145" s="122"/>
      <c r="Q145" s="122"/>
      <c r="R145" s="68"/>
    </row>
    <row r="146" spans="2:18" s="42" customFormat="1" ht="13.5">
      <c r="B146" s="218" t="s">
        <v>7</v>
      </c>
      <c r="C146" s="219"/>
      <c r="D146" s="180">
        <f>SUM(D64:D144)</f>
        <v>446965</v>
      </c>
      <c r="E146" s="181">
        <f>I146+N146</f>
        <v>384821</v>
      </c>
      <c r="F146" s="181">
        <f aca="true" t="shared" si="15" ref="F146:M146">SUM(F64:F144)</f>
        <v>363661</v>
      </c>
      <c r="G146" s="178">
        <f>F146/E146</f>
        <v>0.9450133958385847</v>
      </c>
      <c r="H146" s="178">
        <f>N146/E146*100</f>
        <v>24.438635105672507</v>
      </c>
      <c r="I146" s="182">
        <f t="shared" si="15"/>
        <v>290776</v>
      </c>
      <c r="J146" s="182">
        <f t="shared" si="15"/>
        <v>60462</v>
      </c>
      <c r="K146" s="182">
        <f t="shared" si="15"/>
        <v>27399</v>
      </c>
      <c r="L146" s="182">
        <f t="shared" si="15"/>
        <v>6154</v>
      </c>
      <c r="M146" s="182">
        <f t="shared" si="15"/>
        <v>30</v>
      </c>
      <c r="N146" s="180">
        <f>SUM(J146:M146)</f>
        <v>94045</v>
      </c>
      <c r="O146" s="181">
        <f>SUM(O64:O144)</f>
        <v>9387</v>
      </c>
      <c r="P146" s="181">
        <f>SUM(P64:P144)</f>
        <v>56924</v>
      </c>
      <c r="Q146" s="181">
        <f>SUM(Q64:Q144)</f>
        <v>22584</v>
      </c>
      <c r="R146" s="183">
        <f>SUM(R64:R144)</f>
        <v>0</v>
      </c>
    </row>
    <row r="147" spans="7:8" s="7" customFormat="1" ht="7.5" customHeight="1">
      <c r="G147" s="10"/>
      <c r="H147" s="10"/>
    </row>
    <row r="148" spans="2:8" s="226" customFormat="1" ht="12">
      <c r="B148" s="227" t="s">
        <v>286</v>
      </c>
      <c r="C148" s="228"/>
      <c r="G148" s="229"/>
      <c r="H148" s="229"/>
    </row>
    <row r="149" spans="2:8" s="226" customFormat="1" ht="12">
      <c r="B149" s="226" t="s">
        <v>271</v>
      </c>
      <c r="G149" s="229"/>
      <c r="H149" s="229"/>
    </row>
    <row r="150" spans="2:8" s="226" customFormat="1" ht="12">
      <c r="B150" s="230" t="s">
        <v>272</v>
      </c>
      <c r="G150" s="229"/>
      <c r="H150" s="229"/>
    </row>
    <row r="151" spans="2:8" s="226" customFormat="1" ht="12">
      <c r="B151" s="230" t="s">
        <v>273</v>
      </c>
      <c r="G151" s="229"/>
      <c r="H151" s="229"/>
    </row>
    <row r="152" spans="2:8" s="226" customFormat="1" ht="12">
      <c r="B152" s="230" t="s">
        <v>274</v>
      </c>
      <c r="G152" s="229"/>
      <c r="H152" s="229"/>
    </row>
    <row r="153" spans="7:8" s="7" customFormat="1" ht="6.75" customHeight="1">
      <c r="G153" s="10"/>
      <c r="H153" s="10"/>
    </row>
    <row r="154" spans="4:18" ht="13.5">
      <c r="D154" s="7"/>
      <c r="E154" s="7"/>
      <c r="F154" s="7"/>
      <c r="G154" s="10"/>
      <c r="H154" s="10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24" ht="17.25">
      <c r="A155" s="72"/>
      <c r="B155" s="3" t="s">
        <v>308</v>
      </c>
      <c r="C155" s="9"/>
      <c r="K155" s="5" t="s">
        <v>305</v>
      </c>
      <c r="L155" s="73"/>
      <c r="M155" s="73"/>
      <c r="N155" s="73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18" ht="13.5">
      <c r="A156" s="193"/>
      <c r="D156" s="7"/>
      <c r="E156" s="7"/>
      <c r="F156" s="7"/>
      <c r="G156" s="10"/>
      <c r="H156" s="10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s="7" customFormat="1" ht="27" customHeight="1">
      <c r="B157" s="74"/>
      <c r="C157" s="11"/>
      <c r="D157" s="201" t="s">
        <v>26</v>
      </c>
      <c r="E157" s="201" t="s">
        <v>27</v>
      </c>
      <c r="F157" s="75" t="s">
        <v>20</v>
      </c>
      <c r="G157" s="206" t="s">
        <v>276</v>
      </c>
      <c r="H157" s="206" t="s">
        <v>275</v>
      </c>
      <c r="I157" s="76" t="s">
        <v>278</v>
      </c>
      <c r="J157" s="222" t="s">
        <v>34</v>
      </c>
      <c r="K157" s="223"/>
      <c r="L157" s="223"/>
      <c r="M157" s="223"/>
      <c r="N157" s="210"/>
      <c r="O157" s="198" t="s">
        <v>294</v>
      </c>
      <c r="P157" s="198" t="s">
        <v>295</v>
      </c>
      <c r="Q157" s="198" t="s">
        <v>296</v>
      </c>
      <c r="R157" s="201" t="s">
        <v>33</v>
      </c>
    </row>
    <row r="158" spans="2:18" s="7" customFormat="1" ht="15" customHeight="1">
      <c r="B158" s="77"/>
      <c r="C158" s="14"/>
      <c r="D158" s="203"/>
      <c r="E158" s="203"/>
      <c r="F158" s="78" t="s">
        <v>35</v>
      </c>
      <c r="G158" s="217"/>
      <c r="H158" s="217"/>
      <c r="I158" s="12" t="s">
        <v>36</v>
      </c>
      <c r="J158" s="12" t="s">
        <v>37</v>
      </c>
      <c r="K158" s="12" t="s">
        <v>38</v>
      </c>
      <c r="L158" s="12" t="s">
        <v>39</v>
      </c>
      <c r="M158" s="12" t="s">
        <v>40</v>
      </c>
      <c r="N158" s="15" t="s">
        <v>41</v>
      </c>
      <c r="O158" s="200"/>
      <c r="P158" s="200"/>
      <c r="Q158" s="200"/>
      <c r="R158" s="203"/>
    </row>
    <row r="159" spans="2:18" s="7" customFormat="1" ht="15" customHeight="1">
      <c r="B159" s="79"/>
      <c r="C159" s="80"/>
      <c r="D159" s="81" t="s">
        <v>28</v>
      </c>
      <c r="E159" s="81" t="s">
        <v>28</v>
      </c>
      <c r="F159" s="81" t="s">
        <v>29</v>
      </c>
      <c r="G159" s="22" t="s">
        <v>277</v>
      </c>
      <c r="H159" s="22" t="s">
        <v>290</v>
      </c>
      <c r="I159" s="81" t="s">
        <v>28</v>
      </c>
      <c r="J159" s="81" t="s">
        <v>28</v>
      </c>
      <c r="K159" s="81" t="s">
        <v>28</v>
      </c>
      <c r="L159" s="81" t="s">
        <v>28</v>
      </c>
      <c r="M159" s="81" t="s">
        <v>28</v>
      </c>
      <c r="N159" s="81" t="s">
        <v>28</v>
      </c>
      <c r="O159" s="81" t="s">
        <v>28</v>
      </c>
      <c r="P159" s="81" t="s">
        <v>28</v>
      </c>
      <c r="Q159" s="81" t="s">
        <v>28</v>
      </c>
      <c r="R159" s="82"/>
    </row>
    <row r="160" spans="1:18" s="7" customFormat="1" ht="13.5" customHeight="1">
      <c r="A160" s="7">
        <v>1</v>
      </c>
      <c r="B160" s="24" t="s">
        <v>291</v>
      </c>
      <c r="C160" s="25" t="s">
        <v>162</v>
      </c>
      <c r="D160" s="83">
        <f aca="true" t="shared" si="16" ref="D160:F175">SUMIF($A$7:$A$144,$A160,D$7:D$144)</f>
        <v>46019</v>
      </c>
      <c r="E160" s="84">
        <f t="shared" si="16"/>
        <v>40462</v>
      </c>
      <c r="F160" s="26">
        <f>SUMIF($A$7:$A$144,$A160,F$7:F$144)</f>
        <v>55232</v>
      </c>
      <c r="G160" s="29">
        <f aca="true" t="shared" si="17" ref="G160:G206">F160/E160</f>
        <v>1.3650338589293658</v>
      </c>
      <c r="H160" s="29">
        <f aca="true" t="shared" si="18" ref="H160:H206">N160/E160*100</f>
        <v>29.781029113736345</v>
      </c>
      <c r="I160" s="86">
        <f aca="true" t="shared" si="19" ref="I160:M175">SUMIF($A$7:$A$144,$A160,I$7:I$144)</f>
        <v>28412</v>
      </c>
      <c r="J160" s="86">
        <f t="shared" si="19"/>
        <v>6915</v>
      </c>
      <c r="K160" s="86">
        <f t="shared" si="19"/>
        <v>3989</v>
      </c>
      <c r="L160" s="86">
        <f t="shared" si="19"/>
        <v>1084</v>
      </c>
      <c r="M160" s="86">
        <f t="shared" si="19"/>
        <v>62</v>
      </c>
      <c r="N160" s="87">
        <f>SUM(J160:M160)</f>
        <v>12050</v>
      </c>
      <c r="O160" s="85">
        <f aca="true" t="shared" si="20" ref="O160:Q179">SUMIF($A$7:$A$144,$A160,O$7:O$144)</f>
        <v>748</v>
      </c>
      <c r="P160" s="85">
        <f t="shared" si="20"/>
        <v>5281</v>
      </c>
      <c r="Q160" s="85">
        <f t="shared" si="20"/>
        <v>1164</v>
      </c>
      <c r="R160" s="88"/>
    </row>
    <row r="161" spans="1:18" s="7" customFormat="1" ht="13.5">
      <c r="A161" s="7">
        <v>2</v>
      </c>
      <c r="B161" s="33" t="s">
        <v>292</v>
      </c>
      <c r="C161" s="34" t="s">
        <v>163</v>
      </c>
      <c r="D161" s="89">
        <f t="shared" si="16"/>
        <v>12718</v>
      </c>
      <c r="E161" s="90">
        <f t="shared" si="16"/>
        <v>11873</v>
      </c>
      <c r="F161" s="91">
        <f t="shared" si="16"/>
        <v>25037</v>
      </c>
      <c r="G161" s="38">
        <f t="shared" si="17"/>
        <v>2.1087341025856987</v>
      </c>
      <c r="H161" s="38">
        <f t="shared" si="18"/>
        <v>44.03267918807378</v>
      </c>
      <c r="I161" s="92">
        <f t="shared" si="19"/>
        <v>6645</v>
      </c>
      <c r="J161" s="92">
        <f t="shared" si="19"/>
        <v>2732</v>
      </c>
      <c r="K161" s="92">
        <f t="shared" si="19"/>
        <v>2072</v>
      </c>
      <c r="L161" s="92">
        <f t="shared" si="19"/>
        <v>391</v>
      </c>
      <c r="M161" s="92">
        <f t="shared" si="19"/>
        <v>33</v>
      </c>
      <c r="N161" s="93">
        <f aca="true" t="shared" si="21" ref="N161:N206">SUM(J161:M161)</f>
        <v>5228</v>
      </c>
      <c r="O161" s="91">
        <f t="shared" si="20"/>
        <v>99</v>
      </c>
      <c r="P161" s="91">
        <f t="shared" si="20"/>
        <v>1239</v>
      </c>
      <c r="Q161" s="91">
        <f t="shared" si="20"/>
        <v>842</v>
      </c>
      <c r="R161" s="66"/>
    </row>
    <row r="162" spans="1:18" s="7" customFormat="1" ht="13.5">
      <c r="A162" s="7">
        <v>3</v>
      </c>
      <c r="B162" s="33" t="s">
        <v>293</v>
      </c>
      <c r="C162" s="34" t="s">
        <v>164</v>
      </c>
      <c r="D162" s="89">
        <f t="shared" si="16"/>
        <v>12168</v>
      </c>
      <c r="E162" s="90">
        <f t="shared" si="16"/>
        <v>11492</v>
      </c>
      <c r="F162" s="91">
        <f t="shared" si="16"/>
        <v>18410</v>
      </c>
      <c r="G162" s="38">
        <f t="shared" si="17"/>
        <v>1.6019839888618168</v>
      </c>
      <c r="H162" s="38">
        <f t="shared" si="18"/>
        <v>36.82561782109293</v>
      </c>
      <c r="I162" s="92">
        <f t="shared" si="19"/>
        <v>7260</v>
      </c>
      <c r="J162" s="92">
        <f t="shared" si="19"/>
        <v>2408</v>
      </c>
      <c r="K162" s="92">
        <f t="shared" si="19"/>
        <v>1451</v>
      </c>
      <c r="L162" s="92">
        <f t="shared" si="19"/>
        <v>367</v>
      </c>
      <c r="M162" s="92">
        <f t="shared" si="19"/>
        <v>6</v>
      </c>
      <c r="N162" s="93">
        <f t="shared" si="21"/>
        <v>4232</v>
      </c>
      <c r="O162" s="91">
        <f t="shared" si="20"/>
        <v>105</v>
      </c>
      <c r="P162" s="91">
        <f t="shared" si="20"/>
        <v>1029</v>
      </c>
      <c r="Q162" s="91">
        <f t="shared" si="20"/>
        <v>156</v>
      </c>
      <c r="R162" s="66"/>
    </row>
    <row r="163" spans="1:18" s="7" customFormat="1" ht="13.5">
      <c r="A163" s="7">
        <v>4</v>
      </c>
      <c r="B163" s="33" t="s">
        <v>42</v>
      </c>
      <c r="C163" s="34" t="s">
        <v>165</v>
      </c>
      <c r="D163" s="89">
        <f t="shared" si="16"/>
        <v>21599</v>
      </c>
      <c r="E163" s="90">
        <f t="shared" si="16"/>
        <v>19429</v>
      </c>
      <c r="F163" s="91">
        <f t="shared" si="16"/>
        <v>37415</v>
      </c>
      <c r="G163" s="38">
        <f t="shared" si="17"/>
        <v>1.92572957949457</v>
      </c>
      <c r="H163" s="38">
        <f t="shared" si="18"/>
        <v>41.484379021051005</v>
      </c>
      <c r="I163" s="92">
        <f t="shared" si="19"/>
        <v>11369</v>
      </c>
      <c r="J163" s="92">
        <f t="shared" si="19"/>
        <v>4442</v>
      </c>
      <c r="K163" s="92">
        <f t="shared" si="19"/>
        <v>2904</v>
      </c>
      <c r="L163" s="92">
        <f t="shared" si="19"/>
        <v>657</v>
      </c>
      <c r="M163" s="92">
        <f t="shared" si="19"/>
        <v>57</v>
      </c>
      <c r="N163" s="93">
        <f t="shared" si="21"/>
        <v>8060</v>
      </c>
      <c r="O163" s="91">
        <f t="shared" si="20"/>
        <v>119</v>
      </c>
      <c r="P163" s="91">
        <f t="shared" si="20"/>
        <v>2170</v>
      </c>
      <c r="Q163" s="91">
        <f t="shared" si="20"/>
        <v>534</v>
      </c>
      <c r="R163" s="66"/>
    </row>
    <row r="164" spans="1:18" s="7" customFormat="1" ht="13.5">
      <c r="A164" s="7">
        <v>5</v>
      </c>
      <c r="B164" s="109" t="s">
        <v>43</v>
      </c>
      <c r="C164" s="110" t="s">
        <v>166</v>
      </c>
      <c r="D164" s="157">
        <f t="shared" si="16"/>
        <v>8527</v>
      </c>
      <c r="E164" s="158">
        <f t="shared" si="16"/>
        <v>8032</v>
      </c>
      <c r="F164" s="159">
        <f t="shared" si="16"/>
        <v>16554</v>
      </c>
      <c r="G164" s="114">
        <f t="shared" si="17"/>
        <v>2.0610059760956174</v>
      </c>
      <c r="H164" s="114">
        <f t="shared" si="18"/>
        <v>43.67529880478088</v>
      </c>
      <c r="I164" s="160">
        <f t="shared" si="19"/>
        <v>4524</v>
      </c>
      <c r="J164" s="160">
        <f t="shared" si="19"/>
        <v>1998</v>
      </c>
      <c r="K164" s="160">
        <f t="shared" si="19"/>
        <v>1199</v>
      </c>
      <c r="L164" s="160">
        <f t="shared" si="19"/>
        <v>310</v>
      </c>
      <c r="M164" s="160">
        <f t="shared" si="19"/>
        <v>1</v>
      </c>
      <c r="N164" s="161">
        <f t="shared" si="21"/>
        <v>3508</v>
      </c>
      <c r="O164" s="159">
        <f t="shared" si="20"/>
        <v>70</v>
      </c>
      <c r="P164" s="159">
        <f t="shared" si="20"/>
        <v>737</v>
      </c>
      <c r="Q164" s="159">
        <f t="shared" si="20"/>
        <v>78</v>
      </c>
      <c r="R164" s="66"/>
    </row>
    <row r="165" spans="1:18" s="7" customFormat="1" ht="13.5">
      <c r="A165" s="7">
        <v>6</v>
      </c>
      <c r="B165" s="24" t="s">
        <v>44</v>
      </c>
      <c r="C165" s="25" t="s">
        <v>167</v>
      </c>
      <c r="D165" s="99">
        <f t="shared" si="16"/>
        <v>10758</v>
      </c>
      <c r="E165" s="100">
        <f t="shared" si="16"/>
        <v>10444</v>
      </c>
      <c r="F165" s="101">
        <f t="shared" si="16"/>
        <v>20089</v>
      </c>
      <c r="G165" s="29">
        <f t="shared" si="17"/>
        <v>1.923496744542321</v>
      </c>
      <c r="H165" s="29">
        <f t="shared" si="18"/>
        <v>41.459211030256604</v>
      </c>
      <c r="I165" s="102">
        <f t="shared" si="19"/>
        <v>6114</v>
      </c>
      <c r="J165" s="102">
        <f t="shared" si="19"/>
        <v>2371</v>
      </c>
      <c r="K165" s="102">
        <f t="shared" si="19"/>
        <v>1624</v>
      </c>
      <c r="L165" s="102">
        <f t="shared" si="19"/>
        <v>332</v>
      </c>
      <c r="M165" s="102">
        <f t="shared" si="19"/>
        <v>3</v>
      </c>
      <c r="N165" s="103">
        <f t="shared" si="21"/>
        <v>4330</v>
      </c>
      <c r="O165" s="101">
        <f t="shared" si="20"/>
        <v>178</v>
      </c>
      <c r="P165" s="101">
        <f t="shared" si="20"/>
        <v>990</v>
      </c>
      <c r="Q165" s="101">
        <f t="shared" si="20"/>
        <v>592</v>
      </c>
      <c r="R165" s="66"/>
    </row>
    <row r="166" spans="1:18" s="7" customFormat="1" ht="13.5">
      <c r="A166" s="7">
        <v>7</v>
      </c>
      <c r="B166" s="33" t="s">
        <v>45</v>
      </c>
      <c r="C166" s="34" t="s">
        <v>168</v>
      </c>
      <c r="D166" s="89">
        <f t="shared" si="16"/>
        <v>19431</v>
      </c>
      <c r="E166" s="90">
        <f t="shared" si="16"/>
        <v>18113</v>
      </c>
      <c r="F166" s="91">
        <f t="shared" si="16"/>
        <v>35631</v>
      </c>
      <c r="G166" s="38">
        <f t="shared" si="17"/>
        <v>1.9671506652680395</v>
      </c>
      <c r="H166" s="38">
        <f t="shared" si="18"/>
        <v>41.10859603599625</v>
      </c>
      <c r="I166" s="92">
        <f t="shared" si="19"/>
        <v>10667</v>
      </c>
      <c r="J166" s="92">
        <f t="shared" si="19"/>
        <v>4044</v>
      </c>
      <c r="K166" s="92">
        <f t="shared" si="19"/>
        <v>2735</v>
      </c>
      <c r="L166" s="92">
        <f t="shared" si="19"/>
        <v>635</v>
      </c>
      <c r="M166" s="92">
        <f t="shared" si="19"/>
        <v>32</v>
      </c>
      <c r="N166" s="93">
        <f t="shared" si="21"/>
        <v>7446</v>
      </c>
      <c r="O166" s="91">
        <f t="shared" si="20"/>
        <v>342</v>
      </c>
      <c r="P166" s="91">
        <f t="shared" si="20"/>
        <v>1998</v>
      </c>
      <c r="Q166" s="91">
        <f t="shared" si="20"/>
        <v>433</v>
      </c>
      <c r="R166" s="66"/>
    </row>
    <row r="167" spans="1:18" s="7" customFormat="1" ht="13.5">
      <c r="A167" s="7">
        <v>8</v>
      </c>
      <c r="B167" s="33" t="s">
        <v>46</v>
      </c>
      <c r="C167" s="34" t="s">
        <v>169</v>
      </c>
      <c r="D167" s="89">
        <f t="shared" si="16"/>
        <v>27892</v>
      </c>
      <c r="E167" s="90">
        <f t="shared" si="16"/>
        <v>24596</v>
      </c>
      <c r="F167" s="91">
        <f t="shared" si="16"/>
        <v>34477</v>
      </c>
      <c r="G167" s="38">
        <f t="shared" si="17"/>
        <v>1.4017319889412914</v>
      </c>
      <c r="H167" s="38">
        <f t="shared" si="18"/>
        <v>32.17596357131241</v>
      </c>
      <c r="I167" s="92">
        <f t="shared" si="19"/>
        <v>16682</v>
      </c>
      <c r="J167" s="92">
        <f t="shared" si="19"/>
        <v>4653</v>
      </c>
      <c r="K167" s="92">
        <f t="shared" si="19"/>
        <v>2682</v>
      </c>
      <c r="L167" s="92">
        <f t="shared" si="19"/>
        <v>542</v>
      </c>
      <c r="M167" s="92">
        <f t="shared" si="19"/>
        <v>37</v>
      </c>
      <c r="N167" s="93">
        <f t="shared" si="21"/>
        <v>7914</v>
      </c>
      <c r="O167" s="91">
        <f t="shared" si="20"/>
        <v>1072</v>
      </c>
      <c r="P167" s="91">
        <f t="shared" si="20"/>
        <v>2831</v>
      </c>
      <c r="Q167" s="91">
        <f t="shared" si="20"/>
        <v>415</v>
      </c>
      <c r="R167" s="66"/>
    </row>
    <row r="168" spans="1:18" s="7" customFormat="1" ht="13.5">
      <c r="A168" s="7">
        <v>9</v>
      </c>
      <c r="B168" s="33" t="s">
        <v>47</v>
      </c>
      <c r="C168" s="34" t="s">
        <v>170</v>
      </c>
      <c r="D168" s="89">
        <f t="shared" si="16"/>
        <v>18495</v>
      </c>
      <c r="E168" s="90">
        <f t="shared" si="16"/>
        <v>17108</v>
      </c>
      <c r="F168" s="91">
        <f t="shared" si="16"/>
        <v>20668</v>
      </c>
      <c r="G168" s="38">
        <f t="shared" si="17"/>
        <v>1.2080897825578676</v>
      </c>
      <c r="H168" s="38">
        <f t="shared" si="18"/>
        <v>30.512041150339027</v>
      </c>
      <c r="I168" s="92">
        <f t="shared" si="19"/>
        <v>11888</v>
      </c>
      <c r="J168" s="92">
        <f t="shared" si="19"/>
        <v>3063</v>
      </c>
      <c r="K168" s="92">
        <f t="shared" si="19"/>
        <v>1569</v>
      </c>
      <c r="L168" s="92">
        <f t="shared" si="19"/>
        <v>478</v>
      </c>
      <c r="M168" s="92">
        <f t="shared" si="19"/>
        <v>110</v>
      </c>
      <c r="N168" s="93">
        <f t="shared" si="21"/>
        <v>5220</v>
      </c>
      <c r="O168" s="91">
        <f t="shared" si="20"/>
        <v>397</v>
      </c>
      <c r="P168" s="91">
        <f t="shared" si="20"/>
        <v>2062</v>
      </c>
      <c r="Q168" s="91">
        <f t="shared" si="20"/>
        <v>623</v>
      </c>
      <c r="R168" s="66"/>
    </row>
    <row r="169" spans="1:18" s="7" customFormat="1" ht="13.5">
      <c r="A169" s="7">
        <v>10</v>
      </c>
      <c r="B169" s="53" t="s">
        <v>48</v>
      </c>
      <c r="C169" s="54" t="s">
        <v>171</v>
      </c>
      <c r="D169" s="94">
        <f t="shared" si="16"/>
        <v>19257</v>
      </c>
      <c r="E169" s="95">
        <f t="shared" si="16"/>
        <v>17363</v>
      </c>
      <c r="F169" s="96">
        <f t="shared" si="16"/>
        <v>20345</v>
      </c>
      <c r="G169" s="48">
        <f t="shared" si="17"/>
        <v>1.1717445141968554</v>
      </c>
      <c r="H169" s="48">
        <f t="shared" si="18"/>
        <v>28.73927316707942</v>
      </c>
      <c r="I169" s="97">
        <f t="shared" si="19"/>
        <v>12373</v>
      </c>
      <c r="J169" s="97">
        <f t="shared" si="19"/>
        <v>3153</v>
      </c>
      <c r="K169" s="97">
        <f t="shared" si="19"/>
        <v>1536</v>
      </c>
      <c r="L169" s="97">
        <f t="shared" si="19"/>
        <v>293</v>
      </c>
      <c r="M169" s="97">
        <f t="shared" si="19"/>
        <v>8</v>
      </c>
      <c r="N169" s="98">
        <f t="shared" si="21"/>
        <v>4990</v>
      </c>
      <c r="O169" s="96">
        <f t="shared" si="20"/>
        <v>136</v>
      </c>
      <c r="P169" s="96">
        <f t="shared" si="20"/>
        <v>1870</v>
      </c>
      <c r="Q169" s="96">
        <f t="shared" si="20"/>
        <v>337</v>
      </c>
      <c r="R169" s="68"/>
    </row>
    <row r="170" spans="1:18" s="7" customFormat="1" ht="13.5">
      <c r="A170" s="7">
        <v>11</v>
      </c>
      <c r="B170" s="24" t="s">
        <v>49</v>
      </c>
      <c r="C170" s="25" t="s">
        <v>172</v>
      </c>
      <c r="D170" s="99">
        <f t="shared" si="16"/>
        <v>65819</v>
      </c>
      <c r="E170" s="100">
        <f t="shared" si="16"/>
        <v>56353</v>
      </c>
      <c r="F170" s="101">
        <f t="shared" si="16"/>
        <v>59100</v>
      </c>
      <c r="G170" s="29">
        <f t="shared" si="17"/>
        <v>1.0487462956719251</v>
      </c>
      <c r="H170" s="29">
        <f t="shared" si="18"/>
        <v>26.987028197256578</v>
      </c>
      <c r="I170" s="102">
        <f t="shared" si="19"/>
        <v>41145</v>
      </c>
      <c r="J170" s="102">
        <f t="shared" si="19"/>
        <v>9705</v>
      </c>
      <c r="K170" s="102">
        <f t="shared" si="19"/>
        <v>4648</v>
      </c>
      <c r="L170" s="102">
        <f t="shared" si="19"/>
        <v>767</v>
      </c>
      <c r="M170" s="102">
        <f t="shared" si="19"/>
        <v>88</v>
      </c>
      <c r="N170" s="103">
        <f t="shared" si="21"/>
        <v>15208</v>
      </c>
      <c r="O170" s="101">
        <f t="shared" si="20"/>
        <v>866</v>
      </c>
      <c r="P170" s="101">
        <f t="shared" si="20"/>
        <v>6256</v>
      </c>
      <c r="Q170" s="101">
        <f t="shared" si="20"/>
        <v>1781</v>
      </c>
      <c r="R170" s="63"/>
    </row>
    <row r="171" spans="1:18" s="7" customFormat="1" ht="13.5">
      <c r="A171" s="7">
        <v>12</v>
      </c>
      <c r="B171" s="33" t="s">
        <v>50</v>
      </c>
      <c r="C171" s="34" t="s">
        <v>173</v>
      </c>
      <c r="D171" s="89">
        <f t="shared" si="16"/>
        <v>56521</v>
      </c>
      <c r="E171" s="90">
        <f t="shared" si="16"/>
        <v>48422</v>
      </c>
      <c r="F171" s="91">
        <f t="shared" si="16"/>
        <v>56186</v>
      </c>
      <c r="G171" s="38">
        <f t="shared" si="17"/>
        <v>1.160340341167238</v>
      </c>
      <c r="H171" s="38">
        <f t="shared" si="18"/>
        <v>28.955846516046424</v>
      </c>
      <c r="I171" s="92">
        <f t="shared" si="19"/>
        <v>34401</v>
      </c>
      <c r="J171" s="92">
        <f t="shared" si="19"/>
        <v>8677</v>
      </c>
      <c r="K171" s="92">
        <f t="shared" si="19"/>
        <v>4401</v>
      </c>
      <c r="L171" s="92">
        <f t="shared" si="19"/>
        <v>929</v>
      </c>
      <c r="M171" s="92">
        <f t="shared" si="19"/>
        <v>14</v>
      </c>
      <c r="N171" s="93">
        <f t="shared" si="21"/>
        <v>14021</v>
      </c>
      <c r="O171" s="91">
        <f t="shared" si="20"/>
        <v>776</v>
      </c>
      <c r="P171" s="91">
        <f t="shared" si="20"/>
        <v>6212</v>
      </c>
      <c r="Q171" s="91">
        <f t="shared" si="20"/>
        <v>2976</v>
      </c>
      <c r="R171" s="66"/>
    </row>
    <row r="172" spans="1:18" s="7" customFormat="1" ht="13.5">
      <c r="A172" s="7">
        <v>13</v>
      </c>
      <c r="B172" s="33" t="s">
        <v>51</v>
      </c>
      <c r="C172" s="34" t="s">
        <v>174</v>
      </c>
      <c r="D172" s="89">
        <f t="shared" si="16"/>
        <v>101712</v>
      </c>
      <c r="E172" s="90">
        <f t="shared" si="16"/>
        <v>88275</v>
      </c>
      <c r="F172" s="91">
        <f t="shared" si="16"/>
        <v>62558</v>
      </c>
      <c r="G172" s="38">
        <f t="shared" si="17"/>
        <v>0.708671764372699</v>
      </c>
      <c r="H172" s="38">
        <f t="shared" si="18"/>
        <v>19.389408099688474</v>
      </c>
      <c r="I172" s="92">
        <f t="shared" si="19"/>
        <v>71159</v>
      </c>
      <c r="J172" s="92">
        <f t="shared" si="19"/>
        <v>11494</v>
      </c>
      <c r="K172" s="92">
        <f t="shared" si="19"/>
        <v>4596</v>
      </c>
      <c r="L172" s="92">
        <f t="shared" si="19"/>
        <v>1026</v>
      </c>
      <c r="M172" s="92">
        <f t="shared" si="19"/>
        <v>0</v>
      </c>
      <c r="N172" s="93">
        <f t="shared" si="21"/>
        <v>17116</v>
      </c>
      <c r="O172" s="91">
        <f t="shared" si="20"/>
        <v>1882</v>
      </c>
      <c r="P172" s="91">
        <f t="shared" si="20"/>
        <v>11656</v>
      </c>
      <c r="Q172" s="91">
        <f t="shared" si="20"/>
        <v>7584</v>
      </c>
      <c r="R172" s="66"/>
    </row>
    <row r="173" spans="1:18" s="7" customFormat="1" ht="13.5">
      <c r="A173" s="7">
        <v>14</v>
      </c>
      <c r="B173" s="33" t="s">
        <v>52</v>
      </c>
      <c r="C173" s="34" t="s">
        <v>4</v>
      </c>
      <c r="D173" s="89">
        <f t="shared" si="16"/>
        <v>86216</v>
      </c>
      <c r="E173" s="90">
        <f t="shared" si="16"/>
        <v>77753</v>
      </c>
      <c r="F173" s="91">
        <f t="shared" si="16"/>
        <v>63547</v>
      </c>
      <c r="G173" s="38">
        <f t="shared" si="17"/>
        <v>0.8172932234126015</v>
      </c>
      <c r="H173" s="38">
        <f t="shared" si="18"/>
        <v>21.357375278124316</v>
      </c>
      <c r="I173" s="92">
        <f t="shared" si="19"/>
        <v>61147</v>
      </c>
      <c r="J173" s="92">
        <f t="shared" si="19"/>
        <v>10941</v>
      </c>
      <c r="K173" s="92">
        <f t="shared" si="19"/>
        <v>4637</v>
      </c>
      <c r="L173" s="92">
        <f t="shared" si="19"/>
        <v>1028</v>
      </c>
      <c r="M173" s="92">
        <f t="shared" si="19"/>
        <v>0</v>
      </c>
      <c r="N173" s="93">
        <f t="shared" si="21"/>
        <v>16606</v>
      </c>
      <c r="O173" s="91">
        <f t="shared" si="20"/>
        <v>1707</v>
      </c>
      <c r="P173" s="91">
        <f t="shared" si="20"/>
        <v>11138</v>
      </c>
      <c r="Q173" s="91">
        <f t="shared" si="20"/>
        <v>4935</v>
      </c>
      <c r="R173" s="66"/>
    </row>
    <row r="174" spans="1:18" s="7" customFormat="1" ht="13.5">
      <c r="A174" s="7">
        <v>15</v>
      </c>
      <c r="B174" s="109" t="s">
        <v>53</v>
      </c>
      <c r="C174" s="110" t="s">
        <v>175</v>
      </c>
      <c r="D174" s="157">
        <f t="shared" si="16"/>
        <v>25188</v>
      </c>
      <c r="E174" s="158">
        <f t="shared" si="16"/>
        <v>18495</v>
      </c>
      <c r="F174" s="159">
        <f t="shared" si="16"/>
        <v>18168</v>
      </c>
      <c r="G174" s="114">
        <f t="shared" si="17"/>
        <v>0.9823195458231955</v>
      </c>
      <c r="H174" s="114">
        <f t="shared" si="18"/>
        <v>24.752635847526356</v>
      </c>
      <c r="I174" s="160">
        <f t="shared" si="19"/>
        <v>13917</v>
      </c>
      <c r="J174" s="160">
        <f t="shared" si="19"/>
        <v>2962</v>
      </c>
      <c r="K174" s="160">
        <f t="shared" si="19"/>
        <v>1270</v>
      </c>
      <c r="L174" s="160">
        <f t="shared" si="19"/>
        <v>344</v>
      </c>
      <c r="M174" s="160">
        <f t="shared" si="19"/>
        <v>2</v>
      </c>
      <c r="N174" s="161">
        <f t="shared" si="21"/>
        <v>4578</v>
      </c>
      <c r="O174" s="159">
        <f t="shared" si="20"/>
        <v>78</v>
      </c>
      <c r="P174" s="159">
        <f t="shared" si="20"/>
        <v>874</v>
      </c>
      <c r="Q174" s="159">
        <f t="shared" si="20"/>
        <v>217</v>
      </c>
      <c r="R174" s="66"/>
    </row>
    <row r="175" spans="1:18" s="7" customFormat="1" ht="13.5">
      <c r="A175" s="7">
        <v>16</v>
      </c>
      <c r="B175" s="24" t="s">
        <v>54</v>
      </c>
      <c r="C175" s="25" t="s">
        <v>176</v>
      </c>
      <c r="D175" s="99">
        <f t="shared" si="16"/>
        <v>10109</v>
      </c>
      <c r="E175" s="100">
        <f t="shared" si="16"/>
        <v>9562</v>
      </c>
      <c r="F175" s="101">
        <f t="shared" si="16"/>
        <v>12302</v>
      </c>
      <c r="G175" s="29">
        <f t="shared" si="17"/>
        <v>1.2865509307676217</v>
      </c>
      <c r="H175" s="29">
        <f t="shared" si="18"/>
        <v>31.5206023844384</v>
      </c>
      <c r="I175" s="102">
        <f t="shared" si="19"/>
        <v>6548</v>
      </c>
      <c r="J175" s="102">
        <f t="shared" si="19"/>
        <v>1922</v>
      </c>
      <c r="K175" s="102">
        <f t="shared" si="19"/>
        <v>880</v>
      </c>
      <c r="L175" s="102">
        <f t="shared" si="19"/>
        <v>212</v>
      </c>
      <c r="M175" s="102">
        <f t="shared" si="19"/>
        <v>0</v>
      </c>
      <c r="N175" s="103">
        <f t="shared" si="21"/>
        <v>3014</v>
      </c>
      <c r="O175" s="101">
        <f t="shared" si="20"/>
        <v>169</v>
      </c>
      <c r="P175" s="101">
        <f t="shared" si="20"/>
        <v>1339</v>
      </c>
      <c r="Q175" s="101">
        <f t="shared" si="20"/>
        <v>487</v>
      </c>
      <c r="R175" s="66"/>
    </row>
    <row r="176" spans="1:18" s="7" customFormat="1" ht="13.5">
      <c r="A176" s="7">
        <v>17</v>
      </c>
      <c r="B176" s="33" t="s">
        <v>55</v>
      </c>
      <c r="C176" s="52" t="s">
        <v>177</v>
      </c>
      <c r="D176" s="89">
        <f aca="true" t="shared" si="22" ref="D176:F206">SUMIF($A$7:$A$144,$A176,D$7:D$144)</f>
        <v>10840</v>
      </c>
      <c r="E176" s="90">
        <f t="shared" si="22"/>
        <v>10247</v>
      </c>
      <c r="F176" s="91">
        <f t="shared" si="22"/>
        <v>10650</v>
      </c>
      <c r="G176" s="38">
        <f t="shared" si="17"/>
        <v>1.0393285839757977</v>
      </c>
      <c r="H176" s="38">
        <f t="shared" si="18"/>
        <v>28.505904167073286</v>
      </c>
      <c r="I176" s="92">
        <f aca="true" t="shared" si="23" ref="I176:M191">SUMIF($A$7:$A$144,$A176,I$7:I$144)</f>
        <v>7326</v>
      </c>
      <c r="J176" s="92">
        <f t="shared" si="23"/>
        <v>1924</v>
      </c>
      <c r="K176" s="92">
        <f t="shared" si="23"/>
        <v>847</v>
      </c>
      <c r="L176" s="92">
        <f t="shared" si="23"/>
        <v>140</v>
      </c>
      <c r="M176" s="92">
        <f t="shared" si="23"/>
        <v>10</v>
      </c>
      <c r="N176" s="93">
        <f t="shared" si="21"/>
        <v>2921</v>
      </c>
      <c r="O176" s="91">
        <f t="shared" si="20"/>
        <v>140</v>
      </c>
      <c r="P176" s="91">
        <f t="shared" si="20"/>
        <v>1094</v>
      </c>
      <c r="Q176" s="91">
        <f t="shared" si="20"/>
        <v>700</v>
      </c>
      <c r="R176" s="66"/>
    </row>
    <row r="177" spans="1:18" s="7" customFormat="1" ht="13.5">
      <c r="A177" s="7">
        <v>18</v>
      </c>
      <c r="B177" s="33" t="s">
        <v>56</v>
      </c>
      <c r="C177" s="34" t="s">
        <v>178</v>
      </c>
      <c r="D177" s="89">
        <f t="shared" si="22"/>
        <v>7762</v>
      </c>
      <c r="E177" s="90">
        <f t="shared" si="22"/>
        <v>7323</v>
      </c>
      <c r="F177" s="91">
        <f t="shared" si="22"/>
        <v>7164</v>
      </c>
      <c r="G177" s="38">
        <f t="shared" si="17"/>
        <v>0.9782875870544858</v>
      </c>
      <c r="H177" s="38">
        <f t="shared" si="18"/>
        <v>27.13368837907961</v>
      </c>
      <c r="I177" s="92">
        <f t="shared" si="23"/>
        <v>5336</v>
      </c>
      <c r="J177" s="92">
        <f t="shared" si="23"/>
        <v>1020</v>
      </c>
      <c r="K177" s="92">
        <f t="shared" si="23"/>
        <v>856</v>
      </c>
      <c r="L177" s="92">
        <f t="shared" si="23"/>
        <v>108</v>
      </c>
      <c r="M177" s="92">
        <f t="shared" si="23"/>
        <v>3</v>
      </c>
      <c r="N177" s="93">
        <f t="shared" si="21"/>
        <v>1987</v>
      </c>
      <c r="O177" s="91">
        <f t="shared" si="20"/>
        <v>30</v>
      </c>
      <c r="P177" s="91">
        <f t="shared" si="20"/>
        <v>659</v>
      </c>
      <c r="Q177" s="91">
        <f t="shared" si="20"/>
        <v>334</v>
      </c>
      <c r="R177" s="66"/>
    </row>
    <row r="178" spans="1:18" s="7" customFormat="1" ht="13.5">
      <c r="A178" s="7">
        <v>19</v>
      </c>
      <c r="B178" s="33" t="s">
        <v>57</v>
      </c>
      <c r="C178" s="34" t="s">
        <v>179</v>
      </c>
      <c r="D178" s="89">
        <f t="shared" si="22"/>
        <v>8062</v>
      </c>
      <c r="E178" s="90">
        <f t="shared" si="22"/>
        <v>7011</v>
      </c>
      <c r="F178" s="91">
        <f t="shared" si="22"/>
        <v>9822</v>
      </c>
      <c r="G178" s="38">
        <f t="shared" si="17"/>
        <v>1.400941377834831</v>
      </c>
      <c r="H178" s="38">
        <f t="shared" si="18"/>
        <v>36.4712594494366</v>
      </c>
      <c r="I178" s="92">
        <f t="shared" si="23"/>
        <v>4454</v>
      </c>
      <c r="J178" s="92">
        <f t="shared" si="23"/>
        <v>1453</v>
      </c>
      <c r="K178" s="92">
        <f t="shared" si="23"/>
        <v>774</v>
      </c>
      <c r="L178" s="92">
        <f t="shared" si="23"/>
        <v>282</v>
      </c>
      <c r="M178" s="92">
        <f t="shared" si="23"/>
        <v>48</v>
      </c>
      <c r="N178" s="93">
        <f t="shared" si="21"/>
        <v>2557</v>
      </c>
      <c r="O178" s="91">
        <f t="shared" si="20"/>
        <v>161</v>
      </c>
      <c r="P178" s="91">
        <f t="shared" si="20"/>
        <v>715</v>
      </c>
      <c r="Q178" s="91">
        <f t="shared" si="20"/>
        <v>195</v>
      </c>
      <c r="R178" s="66"/>
    </row>
    <row r="179" spans="1:18" s="7" customFormat="1" ht="13.5">
      <c r="A179" s="7">
        <v>20</v>
      </c>
      <c r="B179" s="53" t="s">
        <v>58</v>
      </c>
      <c r="C179" s="54" t="s">
        <v>180</v>
      </c>
      <c r="D179" s="94">
        <f t="shared" si="22"/>
        <v>20587</v>
      </c>
      <c r="E179" s="95">
        <f t="shared" si="22"/>
        <v>18636</v>
      </c>
      <c r="F179" s="96">
        <f t="shared" si="22"/>
        <v>19775</v>
      </c>
      <c r="G179" s="48">
        <f t="shared" si="17"/>
        <v>1.061118265722258</v>
      </c>
      <c r="H179" s="48">
        <f t="shared" si="18"/>
        <v>26.996136509980683</v>
      </c>
      <c r="I179" s="97">
        <f t="shared" si="23"/>
        <v>13605</v>
      </c>
      <c r="J179" s="97">
        <f t="shared" si="23"/>
        <v>3279</v>
      </c>
      <c r="K179" s="97">
        <f t="shared" si="23"/>
        <v>1371</v>
      </c>
      <c r="L179" s="97">
        <f t="shared" si="23"/>
        <v>381</v>
      </c>
      <c r="M179" s="97">
        <f t="shared" si="23"/>
        <v>0</v>
      </c>
      <c r="N179" s="98">
        <f t="shared" si="21"/>
        <v>5031</v>
      </c>
      <c r="O179" s="96">
        <f t="shared" si="20"/>
        <v>211</v>
      </c>
      <c r="P179" s="96">
        <f t="shared" si="20"/>
        <v>2097</v>
      </c>
      <c r="Q179" s="96">
        <f t="shared" si="20"/>
        <v>46</v>
      </c>
      <c r="R179" s="68"/>
    </row>
    <row r="180" spans="1:18" s="7" customFormat="1" ht="13.5">
      <c r="A180" s="7">
        <v>21</v>
      </c>
      <c r="B180" s="24" t="s">
        <v>59</v>
      </c>
      <c r="C180" s="25" t="s">
        <v>181</v>
      </c>
      <c r="D180" s="99">
        <f t="shared" si="22"/>
        <v>20187</v>
      </c>
      <c r="E180" s="100">
        <f t="shared" si="22"/>
        <v>18452</v>
      </c>
      <c r="F180" s="101">
        <f t="shared" si="22"/>
        <v>14739</v>
      </c>
      <c r="G180" s="29">
        <f t="shared" si="17"/>
        <v>0.7987752005202688</v>
      </c>
      <c r="H180" s="29">
        <f t="shared" si="18"/>
        <v>21.97051810101886</v>
      </c>
      <c r="I180" s="102">
        <f t="shared" si="23"/>
        <v>14398</v>
      </c>
      <c r="J180" s="102">
        <f t="shared" si="23"/>
        <v>2723</v>
      </c>
      <c r="K180" s="102">
        <f t="shared" si="23"/>
        <v>1089</v>
      </c>
      <c r="L180" s="102">
        <f t="shared" si="23"/>
        <v>242</v>
      </c>
      <c r="M180" s="102">
        <f t="shared" si="23"/>
        <v>0</v>
      </c>
      <c r="N180" s="103">
        <f t="shared" si="21"/>
        <v>4054</v>
      </c>
      <c r="O180" s="101">
        <f aca="true" t="shared" si="24" ref="O180:Q206">SUMIF($A$7:$A$144,$A180,O$7:O$144)</f>
        <v>195</v>
      </c>
      <c r="P180" s="101">
        <f t="shared" si="24"/>
        <v>2064</v>
      </c>
      <c r="Q180" s="101">
        <f t="shared" si="24"/>
        <v>369</v>
      </c>
      <c r="R180" s="63"/>
    </row>
    <row r="181" spans="1:18" s="7" customFormat="1" ht="13.5">
      <c r="A181" s="7">
        <v>22</v>
      </c>
      <c r="B181" s="33" t="s">
        <v>60</v>
      </c>
      <c r="C181" s="34" t="s">
        <v>182</v>
      </c>
      <c r="D181" s="89">
        <f t="shared" si="22"/>
        <v>36139</v>
      </c>
      <c r="E181" s="90">
        <f t="shared" si="22"/>
        <v>31805</v>
      </c>
      <c r="F181" s="91">
        <f t="shared" si="22"/>
        <v>24897</v>
      </c>
      <c r="G181" s="38">
        <f t="shared" si="17"/>
        <v>0.7828014463134727</v>
      </c>
      <c r="H181" s="38">
        <f t="shared" si="18"/>
        <v>20.880364722527904</v>
      </c>
      <c r="I181" s="92">
        <f t="shared" si="23"/>
        <v>25164</v>
      </c>
      <c r="J181" s="92">
        <f t="shared" si="23"/>
        <v>4406</v>
      </c>
      <c r="K181" s="92">
        <f t="shared" si="23"/>
        <v>1787</v>
      </c>
      <c r="L181" s="92">
        <f t="shared" si="23"/>
        <v>448</v>
      </c>
      <c r="M181" s="92">
        <f t="shared" si="23"/>
        <v>0</v>
      </c>
      <c r="N181" s="93">
        <f t="shared" si="21"/>
        <v>6641</v>
      </c>
      <c r="O181" s="91">
        <f t="shared" si="24"/>
        <v>289</v>
      </c>
      <c r="P181" s="91">
        <f t="shared" si="24"/>
        <v>4229</v>
      </c>
      <c r="Q181" s="91">
        <f t="shared" si="24"/>
        <v>452</v>
      </c>
      <c r="R181" s="66"/>
    </row>
    <row r="182" spans="1:18" s="7" customFormat="1" ht="13.5">
      <c r="A182" s="7">
        <v>23</v>
      </c>
      <c r="B182" s="33" t="s">
        <v>61</v>
      </c>
      <c r="C182" s="34" t="s">
        <v>183</v>
      </c>
      <c r="D182" s="89">
        <f t="shared" si="22"/>
        <v>73192</v>
      </c>
      <c r="E182" s="90">
        <f t="shared" si="22"/>
        <v>68520</v>
      </c>
      <c r="F182" s="91">
        <f t="shared" si="22"/>
        <v>50833</v>
      </c>
      <c r="G182" s="38">
        <f t="shared" si="17"/>
        <v>0.7418709865732633</v>
      </c>
      <c r="H182" s="38">
        <f t="shared" si="18"/>
        <v>19.24693520140105</v>
      </c>
      <c r="I182" s="92">
        <f t="shared" si="23"/>
        <v>55332</v>
      </c>
      <c r="J182" s="92">
        <f t="shared" si="23"/>
        <v>8731</v>
      </c>
      <c r="K182" s="92">
        <f t="shared" si="23"/>
        <v>3648</v>
      </c>
      <c r="L182" s="92">
        <f t="shared" si="23"/>
        <v>807</v>
      </c>
      <c r="M182" s="92">
        <f t="shared" si="23"/>
        <v>2</v>
      </c>
      <c r="N182" s="93">
        <f t="shared" si="21"/>
        <v>13188</v>
      </c>
      <c r="O182" s="91">
        <f t="shared" si="24"/>
        <v>1970</v>
      </c>
      <c r="P182" s="91">
        <f t="shared" si="24"/>
        <v>11056</v>
      </c>
      <c r="Q182" s="91">
        <f t="shared" si="24"/>
        <v>1803</v>
      </c>
      <c r="R182" s="66"/>
    </row>
    <row r="183" spans="1:18" s="7" customFormat="1" ht="13.5">
      <c r="A183" s="7">
        <v>24</v>
      </c>
      <c r="B183" s="33" t="s">
        <v>62</v>
      </c>
      <c r="C183" s="34" t="s">
        <v>184</v>
      </c>
      <c r="D183" s="89">
        <f t="shared" si="22"/>
        <v>18082</v>
      </c>
      <c r="E183" s="90">
        <f t="shared" si="22"/>
        <v>16526</v>
      </c>
      <c r="F183" s="91">
        <f t="shared" si="22"/>
        <v>22410</v>
      </c>
      <c r="G183" s="38">
        <f t="shared" si="17"/>
        <v>1.3560450199685343</v>
      </c>
      <c r="H183" s="38">
        <f t="shared" si="18"/>
        <v>32.43979184315624</v>
      </c>
      <c r="I183" s="92">
        <f t="shared" si="23"/>
        <v>11165</v>
      </c>
      <c r="J183" s="92">
        <f t="shared" si="23"/>
        <v>3304</v>
      </c>
      <c r="K183" s="92">
        <f t="shared" si="23"/>
        <v>1654</v>
      </c>
      <c r="L183" s="92">
        <f t="shared" si="23"/>
        <v>368</v>
      </c>
      <c r="M183" s="92">
        <f t="shared" si="23"/>
        <v>35</v>
      </c>
      <c r="N183" s="93">
        <f t="shared" si="21"/>
        <v>5361</v>
      </c>
      <c r="O183" s="91">
        <f t="shared" si="24"/>
        <v>393</v>
      </c>
      <c r="P183" s="91">
        <f t="shared" si="24"/>
        <v>1880</v>
      </c>
      <c r="Q183" s="91">
        <f t="shared" si="24"/>
        <v>367</v>
      </c>
      <c r="R183" s="66"/>
    </row>
    <row r="184" spans="1:18" s="42" customFormat="1" ht="13.5">
      <c r="A184" s="7">
        <v>25</v>
      </c>
      <c r="B184" s="139" t="s">
        <v>63</v>
      </c>
      <c r="C184" s="162" t="s">
        <v>185</v>
      </c>
      <c r="D184" s="157">
        <f t="shared" si="22"/>
        <v>14466</v>
      </c>
      <c r="E184" s="158">
        <f t="shared" si="22"/>
        <v>12706</v>
      </c>
      <c r="F184" s="159">
        <f t="shared" si="22"/>
        <v>15539</v>
      </c>
      <c r="G184" s="114">
        <f t="shared" si="17"/>
        <v>1.222965528096962</v>
      </c>
      <c r="H184" s="114">
        <f t="shared" si="18"/>
        <v>30.332126554383755</v>
      </c>
      <c r="I184" s="160">
        <f t="shared" si="23"/>
        <v>8852</v>
      </c>
      <c r="J184" s="160">
        <f t="shared" si="23"/>
        <v>2300</v>
      </c>
      <c r="K184" s="160">
        <f t="shared" si="23"/>
        <v>1186</v>
      </c>
      <c r="L184" s="160">
        <f t="shared" si="23"/>
        <v>354</v>
      </c>
      <c r="M184" s="160">
        <f t="shared" si="23"/>
        <v>14</v>
      </c>
      <c r="N184" s="161">
        <f t="shared" si="21"/>
        <v>3854</v>
      </c>
      <c r="O184" s="159">
        <f t="shared" si="24"/>
        <v>25</v>
      </c>
      <c r="P184" s="159">
        <f t="shared" si="24"/>
        <v>1835</v>
      </c>
      <c r="Q184" s="159">
        <f t="shared" si="24"/>
        <v>0</v>
      </c>
      <c r="R184" s="66"/>
    </row>
    <row r="185" spans="1:18" s="7" customFormat="1" ht="13.5">
      <c r="A185" s="7">
        <v>26</v>
      </c>
      <c r="B185" s="24" t="s">
        <v>64</v>
      </c>
      <c r="C185" s="25" t="s">
        <v>186</v>
      </c>
      <c r="D185" s="99">
        <f t="shared" si="22"/>
        <v>23330</v>
      </c>
      <c r="E185" s="100">
        <f t="shared" si="22"/>
        <v>21084</v>
      </c>
      <c r="F185" s="101">
        <f t="shared" si="22"/>
        <v>21834</v>
      </c>
      <c r="G185" s="29">
        <f t="shared" si="17"/>
        <v>1.0355719977233921</v>
      </c>
      <c r="H185" s="29">
        <f t="shared" si="18"/>
        <v>26.50350977044204</v>
      </c>
      <c r="I185" s="102">
        <f t="shared" si="23"/>
        <v>15496</v>
      </c>
      <c r="J185" s="102">
        <f t="shared" si="23"/>
        <v>3508</v>
      </c>
      <c r="K185" s="102">
        <f t="shared" si="23"/>
        <v>1678</v>
      </c>
      <c r="L185" s="102">
        <f t="shared" si="23"/>
        <v>385</v>
      </c>
      <c r="M185" s="102">
        <f t="shared" si="23"/>
        <v>17</v>
      </c>
      <c r="N185" s="103">
        <f t="shared" si="21"/>
        <v>5588</v>
      </c>
      <c r="O185" s="101">
        <f t="shared" si="24"/>
        <v>565</v>
      </c>
      <c r="P185" s="101">
        <f t="shared" si="24"/>
        <v>3273</v>
      </c>
      <c r="Q185" s="101">
        <f t="shared" si="24"/>
        <v>1216</v>
      </c>
      <c r="R185" s="66"/>
    </row>
    <row r="186" spans="1:18" s="7" customFormat="1" ht="13.5">
      <c r="A186" s="7">
        <v>27</v>
      </c>
      <c r="B186" s="33" t="s">
        <v>65</v>
      </c>
      <c r="C186" s="34" t="s">
        <v>187</v>
      </c>
      <c r="D186" s="89">
        <f t="shared" si="22"/>
        <v>83767</v>
      </c>
      <c r="E186" s="90">
        <f t="shared" si="22"/>
        <v>67031</v>
      </c>
      <c r="F186" s="91">
        <f t="shared" si="22"/>
        <v>71748</v>
      </c>
      <c r="G186" s="38">
        <f t="shared" si="17"/>
        <v>1.070370425623965</v>
      </c>
      <c r="H186" s="38">
        <f t="shared" si="18"/>
        <v>28.640479778013155</v>
      </c>
      <c r="I186" s="92">
        <f t="shared" si="23"/>
        <v>47833</v>
      </c>
      <c r="J186" s="92">
        <f t="shared" si="23"/>
        <v>12336</v>
      </c>
      <c r="K186" s="92">
        <f t="shared" si="23"/>
        <v>5696</v>
      </c>
      <c r="L186" s="92">
        <f t="shared" si="23"/>
        <v>1134</v>
      </c>
      <c r="M186" s="92">
        <f t="shared" si="23"/>
        <v>32</v>
      </c>
      <c r="N186" s="93">
        <f t="shared" si="21"/>
        <v>19198</v>
      </c>
      <c r="O186" s="91">
        <f t="shared" si="24"/>
        <v>2405</v>
      </c>
      <c r="P186" s="91">
        <f t="shared" si="24"/>
        <v>8352</v>
      </c>
      <c r="Q186" s="91">
        <f t="shared" si="24"/>
        <v>3070</v>
      </c>
      <c r="R186" s="66"/>
    </row>
    <row r="187" spans="1:18" s="7" customFormat="1" ht="13.5">
      <c r="A187" s="7">
        <v>28</v>
      </c>
      <c r="B187" s="33" t="s">
        <v>66</v>
      </c>
      <c r="C187" s="34" t="s">
        <v>188</v>
      </c>
      <c r="D187" s="89">
        <f t="shared" si="22"/>
        <v>52834</v>
      </c>
      <c r="E187" s="90">
        <f t="shared" si="22"/>
        <v>49046</v>
      </c>
      <c r="F187" s="91">
        <f t="shared" si="22"/>
        <v>42619</v>
      </c>
      <c r="G187" s="38">
        <f t="shared" si="17"/>
        <v>0.8689597520694858</v>
      </c>
      <c r="H187" s="38">
        <f t="shared" si="18"/>
        <v>23.247563511805243</v>
      </c>
      <c r="I187" s="92">
        <f t="shared" si="23"/>
        <v>37644</v>
      </c>
      <c r="J187" s="92">
        <f t="shared" si="23"/>
        <v>7638</v>
      </c>
      <c r="K187" s="92">
        <f t="shared" si="23"/>
        <v>3080</v>
      </c>
      <c r="L187" s="92">
        <f t="shared" si="23"/>
        <v>684</v>
      </c>
      <c r="M187" s="92">
        <f t="shared" si="23"/>
        <v>0</v>
      </c>
      <c r="N187" s="93">
        <f t="shared" si="21"/>
        <v>11402</v>
      </c>
      <c r="O187" s="91">
        <f t="shared" si="24"/>
        <v>1018</v>
      </c>
      <c r="P187" s="91">
        <f t="shared" si="24"/>
        <v>7918</v>
      </c>
      <c r="Q187" s="91">
        <f t="shared" si="24"/>
        <v>2465</v>
      </c>
      <c r="R187" s="66"/>
    </row>
    <row r="188" spans="1:18" s="7" customFormat="1" ht="13.5">
      <c r="A188" s="7">
        <v>29</v>
      </c>
      <c r="B188" s="33" t="s">
        <v>67</v>
      </c>
      <c r="C188" s="34" t="s">
        <v>189</v>
      </c>
      <c r="D188" s="89">
        <f t="shared" si="22"/>
        <v>12842</v>
      </c>
      <c r="E188" s="90">
        <f t="shared" si="22"/>
        <v>10200</v>
      </c>
      <c r="F188" s="91">
        <f t="shared" si="22"/>
        <v>13158</v>
      </c>
      <c r="G188" s="38">
        <f t="shared" si="17"/>
        <v>1.29</v>
      </c>
      <c r="H188" s="38">
        <f t="shared" si="18"/>
        <v>32.1764705882353</v>
      </c>
      <c r="I188" s="92">
        <f t="shared" si="23"/>
        <v>6918</v>
      </c>
      <c r="J188" s="92">
        <f t="shared" si="23"/>
        <v>2067</v>
      </c>
      <c r="K188" s="92">
        <f t="shared" si="23"/>
        <v>1035</v>
      </c>
      <c r="L188" s="92">
        <f t="shared" si="23"/>
        <v>180</v>
      </c>
      <c r="M188" s="92">
        <f t="shared" si="23"/>
        <v>0</v>
      </c>
      <c r="N188" s="93">
        <f t="shared" si="21"/>
        <v>3282</v>
      </c>
      <c r="O188" s="91">
        <f t="shared" si="24"/>
        <v>124</v>
      </c>
      <c r="P188" s="91">
        <f t="shared" si="24"/>
        <v>1381</v>
      </c>
      <c r="Q188" s="91">
        <f t="shared" si="24"/>
        <v>438</v>
      </c>
      <c r="R188" s="66"/>
    </row>
    <row r="189" spans="1:18" s="7" customFormat="1" ht="13.5">
      <c r="A189" s="7">
        <v>30</v>
      </c>
      <c r="B189" s="53" t="s">
        <v>68</v>
      </c>
      <c r="C189" s="44" t="s">
        <v>5</v>
      </c>
      <c r="D189" s="94">
        <f t="shared" si="22"/>
        <v>9109</v>
      </c>
      <c r="E189" s="95">
        <f t="shared" si="22"/>
        <v>8015</v>
      </c>
      <c r="F189" s="96">
        <f t="shared" si="22"/>
        <v>11883</v>
      </c>
      <c r="G189" s="48">
        <f t="shared" si="17"/>
        <v>1.4825951341235184</v>
      </c>
      <c r="H189" s="48">
        <f t="shared" si="18"/>
        <v>35.50842170929507</v>
      </c>
      <c r="I189" s="97">
        <f t="shared" si="23"/>
        <v>5169</v>
      </c>
      <c r="J189" s="97">
        <f t="shared" si="23"/>
        <v>1757</v>
      </c>
      <c r="K189" s="97">
        <f t="shared" si="23"/>
        <v>932</v>
      </c>
      <c r="L189" s="97">
        <f t="shared" si="23"/>
        <v>157</v>
      </c>
      <c r="M189" s="97">
        <f t="shared" si="23"/>
        <v>0</v>
      </c>
      <c r="N189" s="98">
        <f t="shared" si="21"/>
        <v>2846</v>
      </c>
      <c r="O189" s="96">
        <f t="shared" si="24"/>
        <v>80</v>
      </c>
      <c r="P189" s="96">
        <f t="shared" si="24"/>
        <v>865</v>
      </c>
      <c r="Q189" s="96">
        <f t="shared" si="24"/>
        <v>15</v>
      </c>
      <c r="R189" s="68"/>
    </row>
    <row r="190" spans="1:18" s="7" customFormat="1" ht="13.5">
      <c r="A190" s="7">
        <v>31</v>
      </c>
      <c r="B190" s="24" t="s">
        <v>69</v>
      </c>
      <c r="C190" s="25" t="s">
        <v>190</v>
      </c>
      <c r="D190" s="99">
        <f t="shared" si="22"/>
        <v>5453</v>
      </c>
      <c r="E190" s="100">
        <f t="shared" si="22"/>
        <v>5214</v>
      </c>
      <c r="F190" s="101">
        <f t="shared" si="22"/>
        <v>5785</v>
      </c>
      <c r="G190" s="29">
        <f t="shared" si="17"/>
        <v>1.109512850019179</v>
      </c>
      <c r="H190" s="29">
        <f t="shared" si="18"/>
        <v>27.368622938243192</v>
      </c>
      <c r="I190" s="102">
        <f t="shared" si="23"/>
        <v>3787</v>
      </c>
      <c r="J190" s="102">
        <f t="shared" si="23"/>
        <v>902</v>
      </c>
      <c r="K190" s="102">
        <f t="shared" si="23"/>
        <v>429</v>
      </c>
      <c r="L190" s="102">
        <f t="shared" si="23"/>
        <v>95</v>
      </c>
      <c r="M190" s="102">
        <f t="shared" si="23"/>
        <v>1</v>
      </c>
      <c r="N190" s="103">
        <f t="shared" si="21"/>
        <v>1427</v>
      </c>
      <c r="O190" s="101">
        <f t="shared" si="24"/>
        <v>345</v>
      </c>
      <c r="P190" s="101">
        <f t="shared" si="24"/>
        <v>650</v>
      </c>
      <c r="Q190" s="101">
        <f t="shared" si="24"/>
        <v>1252</v>
      </c>
      <c r="R190" s="63"/>
    </row>
    <row r="191" spans="1:18" s="7" customFormat="1" ht="13.5">
      <c r="A191" s="7">
        <v>32</v>
      </c>
      <c r="B191" s="33" t="s">
        <v>70</v>
      </c>
      <c r="C191" s="34" t="s">
        <v>191</v>
      </c>
      <c r="D191" s="89">
        <f t="shared" si="22"/>
        <v>6491</v>
      </c>
      <c r="E191" s="90">
        <f t="shared" si="22"/>
        <v>5756</v>
      </c>
      <c r="F191" s="91">
        <f t="shared" si="22"/>
        <v>5945</v>
      </c>
      <c r="G191" s="38">
        <f t="shared" si="17"/>
        <v>1.0328353022932593</v>
      </c>
      <c r="H191" s="38">
        <f t="shared" si="18"/>
        <v>27.39749826268242</v>
      </c>
      <c r="I191" s="92">
        <f t="shared" si="23"/>
        <v>4179</v>
      </c>
      <c r="J191" s="92">
        <f t="shared" si="23"/>
        <v>1010</v>
      </c>
      <c r="K191" s="92">
        <f t="shared" si="23"/>
        <v>461</v>
      </c>
      <c r="L191" s="92">
        <f t="shared" si="23"/>
        <v>77</v>
      </c>
      <c r="M191" s="92">
        <f t="shared" si="23"/>
        <v>29</v>
      </c>
      <c r="N191" s="93">
        <f t="shared" si="21"/>
        <v>1577</v>
      </c>
      <c r="O191" s="91">
        <f t="shared" si="24"/>
        <v>60</v>
      </c>
      <c r="P191" s="91">
        <f t="shared" si="24"/>
        <v>697</v>
      </c>
      <c r="Q191" s="91">
        <f t="shared" si="24"/>
        <v>224</v>
      </c>
      <c r="R191" s="66"/>
    </row>
    <row r="192" spans="1:18" s="7" customFormat="1" ht="13.5">
      <c r="A192" s="7">
        <v>33</v>
      </c>
      <c r="B192" s="33" t="s">
        <v>71</v>
      </c>
      <c r="C192" s="34" t="s">
        <v>192</v>
      </c>
      <c r="D192" s="89">
        <f t="shared" si="22"/>
        <v>30273</v>
      </c>
      <c r="E192" s="90">
        <f t="shared" si="22"/>
        <v>25058</v>
      </c>
      <c r="F192" s="91">
        <f t="shared" si="22"/>
        <v>23951</v>
      </c>
      <c r="G192" s="38">
        <f t="shared" si="17"/>
        <v>0.9558224918189799</v>
      </c>
      <c r="H192" s="38">
        <f t="shared" si="18"/>
        <v>24.311597094740204</v>
      </c>
      <c r="I192" s="92">
        <f aca="true" t="shared" si="25" ref="I192:M206">SUMIF($A$7:$A$144,$A192,I$7:I$144)</f>
        <v>18966</v>
      </c>
      <c r="J192" s="92">
        <f t="shared" si="25"/>
        <v>3789</v>
      </c>
      <c r="K192" s="92">
        <f t="shared" si="25"/>
        <v>1776</v>
      </c>
      <c r="L192" s="92">
        <f t="shared" si="25"/>
        <v>492</v>
      </c>
      <c r="M192" s="92">
        <f t="shared" si="25"/>
        <v>35</v>
      </c>
      <c r="N192" s="93">
        <f t="shared" si="21"/>
        <v>6092</v>
      </c>
      <c r="O192" s="91">
        <f t="shared" si="24"/>
        <v>649</v>
      </c>
      <c r="P192" s="91">
        <f t="shared" si="24"/>
        <v>4790</v>
      </c>
      <c r="Q192" s="91">
        <f t="shared" si="24"/>
        <v>653</v>
      </c>
      <c r="R192" s="66"/>
    </row>
    <row r="193" spans="1:18" s="7" customFormat="1" ht="13.5">
      <c r="A193" s="7">
        <v>34</v>
      </c>
      <c r="B193" s="33" t="s">
        <v>72</v>
      </c>
      <c r="C193" s="34" t="s">
        <v>193</v>
      </c>
      <c r="D193" s="89">
        <f t="shared" si="22"/>
        <v>26570</v>
      </c>
      <c r="E193" s="90">
        <f t="shared" si="22"/>
        <v>21791</v>
      </c>
      <c r="F193" s="91">
        <f t="shared" si="22"/>
        <v>17889</v>
      </c>
      <c r="G193" s="38">
        <f t="shared" si="17"/>
        <v>0.820935248497086</v>
      </c>
      <c r="H193" s="38">
        <f t="shared" si="18"/>
        <v>23.43628103345418</v>
      </c>
      <c r="I193" s="92">
        <f t="shared" si="25"/>
        <v>16684</v>
      </c>
      <c r="J193" s="92">
        <f t="shared" si="25"/>
        <v>3402</v>
      </c>
      <c r="K193" s="92">
        <f t="shared" si="25"/>
        <v>1362</v>
      </c>
      <c r="L193" s="92">
        <f t="shared" si="25"/>
        <v>336</v>
      </c>
      <c r="M193" s="92">
        <f t="shared" si="25"/>
        <v>7</v>
      </c>
      <c r="N193" s="93">
        <f t="shared" si="21"/>
        <v>5107</v>
      </c>
      <c r="O193" s="91">
        <f t="shared" si="24"/>
        <v>268</v>
      </c>
      <c r="P193" s="91">
        <f t="shared" si="24"/>
        <v>2204</v>
      </c>
      <c r="Q193" s="91">
        <f t="shared" si="24"/>
        <v>155</v>
      </c>
      <c r="R193" s="66"/>
    </row>
    <row r="194" spans="1:18" s="7" customFormat="1" ht="13.5">
      <c r="A194" s="7">
        <v>35</v>
      </c>
      <c r="B194" s="109" t="s">
        <v>73</v>
      </c>
      <c r="C194" s="110" t="s">
        <v>194</v>
      </c>
      <c r="D194" s="157">
        <f t="shared" si="22"/>
        <v>12813</v>
      </c>
      <c r="E194" s="158">
        <f t="shared" si="22"/>
        <v>11089</v>
      </c>
      <c r="F194" s="159">
        <f t="shared" si="22"/>
        <v>11427</v>
      </c>
      <c r="G194" s="114">
        <f t="shared" si="17"/>
        <v>1.030480656506448</v>
      </c>
      <c r="H194" s="114">
        <f t="shared" si="18"/>
        <v>26.963657678780773</v>
      </c>
      <c r="I194" s="160">
        <f t="shared" si="25"/>
        <v>8099</v>
      </c>
      <c r="J194" s="160">
        <f t="shared" si="25"/>
        <v>1957</v>
      </c>
      <c r="K194" s="160">
        <f t="shared" si="25"/>
        <v>838</v>
      </c>
      <c r="L194" s="160">
        <f t="shared" si="25"/>
        <v>195</v>
      </c>
      <c r="M194" s="160">
        <f t="shared" si="25"/>
        <v>0</v>
      </c>
      <c r="N194" s="161">
        <f t="shared" si="21"/>
        <v>2990</v>
      </c>
      <c r="O194" s="159">
        <f t="shared" si="24"/>
        <v>179</v>
      </c>
      <c r="P194" s="159">
        <f t="shared" si="24"/>
        <v>1194</v>
      </c>
      <c r="Q194" s="159">
        <f t="shared" si="24"/>
        <v>240</v>
      </c>
      <c r="R194" s="66"/>
    </row>
    <row r="195" spans="1:18" s="7" customFormat="1" ht="13.5">
      <c r="A195" s="7">
        <v>36</v>
      </c>
      <c r="B195" s="24" t="s">
        <v>74</v>
      </c>
      <c r="C195" s="25" t="s">
        <v>195</v>
      </c>
      <c r="D195" s="99">
        <f t="shared" si="22"/>
        <v>6944</v>
      </c>
      <c r="E195" s="100">
        <f t="shared" si="22"/>
        <v>6207</v>
      </c>
      <c r="F195" s="101">
        <f t="shared" si="22"/>
        <v>8879</v>
      </c>
      <c r="G195" s="29">
        <f t="shared" si="17"/>
        <v>1.4304817141936523</v>
      </c>
      <c r="H195" s="29">
        <f t="shared" si="18"/>
        <v>35.52440792653456</v>
      </c>
      <c r="I195" s="102">
        <f t="shared" si="25"/>
        <v>4002</v>
      </c>
      <c r="J195" s="102">
        <f t="shared" si="25"/>
        <v>1282</v>
      </c>
      <c r="K195" s="102">
        <f t="shared" si="25"/>
        <v>704</v>
      </c>
      <c r="L195" s="102">
        <f t="shared" si="25"/>
        <v>217</v>
      </c>
      <c r="M195" s="102">
        <f t="shared" si="25"/>
        <v>2</v>
      </c>
      <c r="N195" s="103">
        <f t="shared" si="21"/>
        <v>2205</v>
      </c>
      <c r="O195" s="101">
        <f t="shared" si="24"/>
        <v>245</v>
      </c>
      <c r="P195" s="101">
        <f t="shared" si="24"/>
        <v>1261</v>
      </c>
      <c r="Q195" s="101">
        <f t="shared" si="24"/>
        <v>389</v>
      </c>
      <c r="R195" s="66"/>
    </row>
    <row r="196" spans="1:18" s="7" customFormat="1" ht="13.5">
      <c r="A196" s="7">
        <v>37</v>
      </c>
      <c r="B196" s="33" t="s">
        <v>75</v>
      </c>
      <c r="C196" s="34" t="s">
        <v>196</v>
      </c>
      <c r="D196" s="89">
        <f t="shared" si="22"/>
        <v>9643</v>
      </c>
      <c r="E196" s="90">
        <f t="shared" si="22"/>
        <v>8398</v>
      </c>
      <c r="F196" s="91">
        <f t="shared" si="22"/>
        <v>10618</v>
      </c>
      <c r="G196" s="38">
        <f t="shared" si="17"/>
        <v>1.2643486544415337</v>
      </c>
      <c r="H196" s="38">
        <f t="shared" si="18"/>
        <v>34.996427720885926</v>
      </c>
      <c r="I196" s="92">
        <f t="shared" si="25"/>
        <v>5459</v>
      </c>
      <c r="J196" s="92">
        <f t="shared" si="25"/>
        <v>1804</v>
      </c>
      <c r="K196" s="92">
        <f t="shared" si="25"/>
        <v>872</v>
      </c>
      <c r="L196" s="92">
        <f t="shared" si="25"/>
        <v>242</v>
      </c>
      <c r="M196" s="92">
        <f t="shared" si="25"/>
        <v>21</v>
      </c>
      <c r="N196" s="93">
        <f t="shared" si="21"/>
        <v>2939</v>
      </c>
      <c r="O196" s="91">
        <f t="shared" si="24"/>
        <v>83</v>
      </c>
      <c r="P196" s="91">
        <f t="shared" si="24"/>
        <v>810</v>
      </c>
      <c r="Q196" s="91">
        <f t="shared" si="24"/>
        <v>288</v>
      </c>
      <c r="R196" s="66"/>
    </row>
    <row r="197" spans="1:18" s="7" customFormat="1" ht="13.5">
      <c r="A197" s="7">
        <v>38</v>
      </c>
      <c r="B197" s="33" t="s">
        <v>76</v>
      </c>
      <c r="C197" s="34" t="s">
        <v>197</v>
      </c>
      <c r="D197" s="89">
        <f t="shared" si="22"/>
        <v>12551</v>
      </c>
      <c r="E197" s="90">
        <f t="shared" si="22"/>
        <v>10221</v>
      </c>
      <c r="F197" s="91">
        <f t="shared" si="22"/>
        <v>12267</v>
      </c>
      <c r="G197" s="38">
        <f t="shared" si="17"/>
        <v>1.2001761080129145</v>
      </c>
      <c r="H197" s="38">
        <f t="shared" si="18"/>
        <v>29.81117307504158</v>
      </c>
      <c r="I197" s="92">
        <f t="shared" si="25"/>
        <v>7174</v>
      </c>
      <c r="J197" s="92">
        <f t="shared" si="25"/>
        <v>1854</v>
      </c>
      <c r="K197" s="92">
        <f t="shared" si="25"/>
        <v>914</v>
      </c>
      <c r="L197" s="92">
        <f t="shared" si="25"/>
        <v>279</v>
      </c>
      <c r="M197" s="92">
        <f t="shared" si="25"/>
        <v>0</v>
      </c>
      <c r="N197" s="93">
        <f t="shared" si="21"/>
        <v>3047</v>
      </c>
      <c r="O197" s="91">
        <f t="shared" si="24"/>
        <v>88</v>
      </c>
      <c r="P197" s="91">
        <f t="shared" si="24"/>
        <v>1457</v>
      </c>
      <c r="Q197" s="91">
        <f t="shared" si="24"/>
        <v>290</v>
      </c>
      <c r="R197" s="66"/>
    </row>
    <row r="198" spans="1:18" s="7" customFormat="1" ht="13.5">
      <c r="A198" s="7">
        <v>39</v>
      </c>
      <c r="B198" s="33" t="s">
        <v>77</v>
      </c>
      <c r="C198" s="52" t="s">
        <v>198</v>
      </c>
      <c r="D198" s="89">
        <f t="shared" si="22"/>
        <v>9905</v>
      </c>
      <c r="E198" s="90">
        <f t="shared" si="22"/>
        <v>7444</v>
      </c>
      <c r="F198" s="91">
        <f t="shared" si="22"/>
        <v>9288</v>
      </c>
      <c r="G198" s="38">
        <f t="shared" si="17"/>
        <v>1.2477162815690488</v>
      </c>
      <c r="H198" s="38">
        <f t="shared" si="18"/>
        <v>29.849543256313808</v>
      </c>
      <c r="I198" s="92">
        <f t="shared" si="25"/>
        <v>5222</v>
      </c>
      <c r="J198" s="92">
        <f t="shared" si="25"/>
        <v>1339</v>
      </c>
      <c r="K198" s="92">
        <f t="shared" si="25"/>
        <v>675</v>
      </c>
      <c r="L198" s="92">
        <f t="shared" si="25"/>
        <v>204</v>
      </c>
      <c r="M198" s="92">
        <f t="shared" si="25"/>
        <v>4</v>
      </c>
      <c r="N198" s="93">
        <f t="shared" si="21"/>
        <v>2222</v>
      </c>
      <c r="O198" s="91">
        <f t="shared" si="24"/>
        <v>499</v>
      </c>
      <c r="P198" s="91">
        <f t="shared" si="24"/>
        <v>1366</v>
      </c>
      <c r="Q198" s="91">
        <f t="shared" si="24"/>
        <v>620</v>
      </c>
      <c r="R198" s="41"/>
    </row>
    <row r="199" spans="1:18" s="7" customFormat="1" ht="13.5">
      <c r="A199" s="7">
        <v>40</v>
      </c>
      <c r="B199" s="53" t="s">
        <v>78</v>
      </c>
      <c r="C199" s="54" t="s">
        <v>199</v>
      </c>
      <c r="D199" s="94">
        <f t="shared" si="22"/>
        <v>46677</v>
      </c>
      <c r="E199" s="95">
        <f t="shared" si="22"/>
        <v>37651</v>
      </c>
      <c r="F199" s="96">
        <f t="shared" si="22"/>
        <v>43231</v>
      </c>
      <c r="G199" s="48">
        <f t="shared" si="17"/>
        <v>1.1482032349738387</v>
      </c>
      <c r="H199" s="48">
        <f t="shared" si="18"/>
        <v>29.23959522987437</v>
      </c>
      <c r="I199" s="97">
        <f t="shared" si="25"/>
        <v>26642</v>
      </c>
      <c r="J199" s="97">
        <f t="shared" si="25"/>
        <v>7219</v>
      </c>
      <c r="K199" s="97">
        <f t="shared" si="25"/>
        <v>2954</v>
      </c>
      <c r="L199" s="97">
        <f t="shared" si="25"/>
        <v>714</v>
      </c>
      <c r="M199" s="97">
        <f t="shared" si="25"/>
        <v>122</v>
      </c>
      <c r="N199" s="98">
        <f t="shared" si="21"/>
        <v>11009</v>
      </c>
      <c r="O199" s="96">
        <f t="shared" si="24"/>
        <v>580</v>
      </c>
      <c r="P199" s="96">
        <f t="shared" si="24"/>
        <v>3844</v>
      </c>
      <c r="Q199" s="96">
        <f t="shared" si="24"/>
        <v>1234</v>
      </c>
      <c r="R199" s="68"/>
    </row>
    <row r="200" spans="1:18" s="7" customFormat="1" ht="13.5">
      <c r="A200" s="7">
        <v>41</v>
      </c>
      <c r="B200" s="24" t="s">
        <v>79</v>
      </c>
      <c r="C200" s="25" t="s">
        <v>200</v>
      </c>
      <c r="D200" s="99">
        <f t="shared" si="22"/>
        <v>8530</v>
      </c>
      <c r="E200" s="100">
        <f t="shared" si="22"/>
        <v>7952</v>
      </c>
      <c r="F200" s="101">
        <f t="shared" si="22"/>
        <v>14831</v>
      </c>
      <c r="G200" s="29">
        <f t="shared" si="17"/>
        <v>1.8650653923541247</v>
      </c>
      <c r="H200" s="29">
        <f t="shared" si="18"/>
        <v>41.75050301810865</v>
      </c>
      <c r="I200" s="102">
        <f t="shared" si="25"/>
        <v>4632</v>
      </c>
      <c r="J200" s="102">
        <f t="shared" si="25"/>
        <v>1900</v>
      </c>
      <c r="K200" s="102">
        <f t="shared" si="25"/>
        <v>1136</v>
      </c>
      <c r="L200" s="102">
        <f t="shared" si="25"/>
        <v>284</v>
      </c>
      <c r="M200" s="102">
        <f t="shared" si="25"/>
        <v>0</v>
      </c>
      <c r="N200" s="103">
        <f t="shared" si="21"/>
        <v>3320</v>
      </c>
      <c r="O200" s="101">
        <f t="shared" si="24"/>
        <v>71</v>
      </c>
      <c r="P200" s="101">
        <f t="shared" si="24"/>
        <v>850</v>
      </c>
      <c r="Q200" s="101">
        <f t="shared" si="24"/>
        <v>178</v>
      </c>
      <c r="R200" s="63"/>
    </row>
    <row r="201" spans="1:18" s="7" customFormat="1" ht="13.5">
      <c r="A201" s="7">
        <v>42</v>
      </c>
      <c r="B201" s="33" t="s">
        <v>80</v>
      </c>
      <c r="C201" s="34" t="s">
        <v>201</v>
      </c>
      <c r="D201" s="89">
        <f t="shared" si="22"/>
        <v>13380</v>
      </c>
      <c r="E201" s="90">
        <f t="shared" si="22"/>
        <v>12105</v>
      </c>
      <c r="F201" s="91">
        <f t="shared" si="22"/>
        <v>21377</v>
      </c>
      <c r="G201" s="38">
        <f t="shared" si="17"/>
        <v>1.7659644774886412</v>
      </c>
      <c r="H201" s="38">
        <f t="shared" si="18"/>
        <v>40.84262701363073</v>
      </c>
      <c r="I201" s="92">
        <f t="shared" si="25"/>
        <v>7161</v>
      </c>
      <c r="J201" s="92">
        <f t="shared" si="25"/>
        <v>2845</v>
      </c>
      <c r="K201" s="92">
        <f t="shared" si="25"/>
        <v>1663</v>
      </c>
      <c r="L201" s="92">
        <f t="shared" si="25"/>
        <v>436</v>
      </c>
      <c r="M201" s="92">
        <f t="shared" si="25"/>
        <v>0</v>
      </c>
      <c r="N201" s="93">
        <f t="shared" si="21"/>
        <v>4944</v>
      </c>
      <c r="O201" s="91">
        <f t="shared" si="24"/>
        <v>263</v>
      </c>
      <c r="P201" s="91">
        <f t="shared" si="24"/>
        <v>1504</v>
      </c>
      <c r="Q201" s="91">
        <f t="shared" si="24"/>
        <v>455</v>
      </c>
      <c r="R201" s="66"/>
    </row>
    <row r="202" spans="1:18" s="7" customFormat="1" ht="13.5">
      <c r="A202" s="7">
        <v>43</v>
      </c>
      <c r="B202" s="33" t="s">
        <v>81</v>
      </c>
      <c r="C202" s="34" t="s">
        <v>202</v>
      </c>
      <c r="D202" s="89">
        <f t="shared" si="22"/>
        <v>17062</v>
      </c>
      <c r="E202" s="90">
        <f t="shared" si="22"/>
        <v>15825</v>
      </c>
      <c r="F202" s="91">
        <f t="shared" si="22"/>
        <v>22772</v>
      </c>
      <c r="G202" s="38">
        <f t="shared" si="17"/>
        <v>1.4389889415481834</v>
      </c>
      <c r="H202" s="38">
        <f t="shared" si="18"/>
        <v>34.274881516587676</v>
      </c>
      <c r="I202" s="92">
        <f t="shared" si="25"/>
        <v>10401</v>
      </c>
      <c r="J202" s="92">
        <f t="shared" si="25"/>
        <v>3311</v>
      </c>
      <c r="K202" s="92">
        <f t="shared" si="25"/>
        <v>1688</v>
      </c>
      <c r="L202" s="92">
        <f t="shared" si="25"/>
        <v>386</v>
      </c>
      <c r="M202" s="92">
        <f t="shared" si="25"/>
        <v>39</v>
      </c>
      <c r="N202" s="93">
        <f t="shared" si="21"/>
        <v>5424</v>
      </c>
      <c r="O202" s="91">
        <f t="shared" si="24"/>
        <v>1166</v>
      </c>
      <c r="P202" s="91">
        <f t="shared" si="24"/>
        <v>2431</v>
      </c>
      <c r="Q202" s="91">
        <f t="shared" si="24"/>
        <v>698</v>
      </c>
      <c r="R202" s="66"/>
    </row>
    <row r="203" spans="1:18" s="7" customFormat="1" ht="13.5">
      <c r="A203" s="7">
        <v>44</v>
      </c>
      <c r="B203" s="33" t="s">
        <v>82</v>
      </c>
      <c r="C203" s="34" t="s">
        <v>203</v>
      </c>
      <c r="D203" s="89">
        <f t="shared" si="22"/>
        <v>10518</v>
      </c>
      <c r="E203" s="90">
        <f t="shared" si="22"/>
        <v>9049</v>
      </c>
      <c r="F203" s="91">
        <f t="shared" si="22"/>
        <v>18512</v>
      </c>
      <c r="G203" s="38">
        <f t="shared" si="17"/>
        <v>2.0457509117029504</v>
      </c>
      <c r="H203" s="38">
        <f t="shared" si="18"/>
        <v>40.28069399933694</v>
      </c>
      <c r="I203" s="92">
        <f t="shared" si="25"/>
        <v>5404</v>
      </c>
      <c r="J203" s="92">
        <f t="shared" si="25"/>
        <v>2006</v>
      </c>
      <c r="K203" s="92">
        <f t="shared" si="25"/>
        <v>1339</v>
      </c>
      <c r="L203" s="92">
        <f t="shared" si="25"/>
        <v>300</v>
      </c>
      <c r="M203" s="92">
        <f t="shared" si="25"/>
        <v>0</v>
      </c>
      <c r="N203" s="93">
        <f t="shared" si="21"/>
        <v>3645</v>
      </c>
      <c r="O203" s="91">
        <f t="shared" si="24"/>
        <v>173</v>
      </c>
      <c r="P203" s="91">
        <f t="shared" si="24"/>
        <v>922</v>
      </c>
      <c r="Q203" s="91">
        <f t="shared" si="24"/>
        <v>281</v>
      </c>
      <c r="R203" s="66"/>
    </row>
    <row r="204" spans="1:18" s="7" customFormat="1" ht="13.5">
      <c r="A204" s="7">
        <v>45</v>
      </c>
      <c r="B204" s="53" t="s">
        <v>83</v>
      </c>
      <c r="C204" s="54" t="s">
        <v>204</v>
      </c>
      <c r="D204" s="94">
        <f t="shared" si="22"/>
        <v>10821</v>
      </c>
      <c r="E204" s="95">
        <f t="shared" si="22"/>
        <v>9319</v>
      </c>
      <c r="F204" s="96">
        <f t="shared" si="22"/>
        <v>17795</v>
      </c>
      <c r="G204" s="48">
        <f t="shared" si="17"/>
        <v>1.9095396501770576</v>
      </c>
      <c r="H204" s="48">
        <f t="shared" si="18"/>
        <v>42.25775297778732</v>
      </c>
      <c r="I204" s="97">
        <f t="shared" si="25"/>
        <v>5381</v>
      </c>
      <c r="J204" s="97">
        <f t="shared" si="25"/>
        <v>2225</v>
      </c>
      <c r="K204" s="97">
        <f t="shared" si="25"/>
        <v>1343</v>
      </c>
      <c r="L204" s="97">
        <f t="shared" si="25"/>
        <v>363</v>
      </c>
      <c r="M204" s="97">
        <f t="shared" si="25"/>
        <v>7</v>
      </c>
      <c r="N204" s="98">
        <f t="shared" si="21"/>
        <v>3938</v>
      </c>
      <c r="O204" s="96">
        <f t="shared" si="24"/>
        <v>136</v>
      </c>
      <c r="P204" s="96">
        <f t="shared" si="24"/>
        <v>939</v>
      </c>
      <c r="Q204" s="96">
        <f t="shared" si="24"/>
        <v>875</v>
      </c>
      <c r="R204" s="66"/>
    </row>
    <row r="205" spans="1:18" s="7" customFormat="1" ht="13.5">
      <c r="A205" s="7">
        <v>46</v>
      </c>
      <c r="B205" s="117" t="s">
        <v>84</v>
      </c>
      <c r="C205" s="118" t="s">
        <v>6</v>
      </c>
      <c r="D205" s="83">
        <f t="shared" si="22"/>
        <v>21283</v>
      </c>
      <c r="E205" s="84">
        <f t="shared" si="22"/>
        <v>19066</v>
      </c>
      <c r="F205" s="85">
        <f t="shared" si="22"/>
        <v>29307</v>
      </c>
      <c r="G205" s="119">
        <f t="shared" si="17"/>
        <v>1.5371341655302633</v>
      </c>
      <c r="H205" s="119">
        <f t="shared" si="18"/>
        <v>35.277457253750136</v>
      </c>
      <c r="I205" s="86">
        <f t="shared" si="25"/>
        <v>12340</v>
      </c>
      <c r="J205" s="86">
        <f t="shared" si="25"/>
        <v>3700</v>
      </c>
      <c r="K205" s="86">
        <f t="shared" si="25"/>
        <v>2357</v>
      </c>
      <c r="L205" s="86">
        <f t="shared" si="25"/>
        <v>669</v>
      </c>
      <c r="M205" s="86">
        <f t="shared" si="25"/>
        <v>0</v>
      </c>
      <c r="N205" s="87">
        <f t="shared" si="21"/>
        <v>6726</v>
      </c>
      <c r="O205" s="85">
        <f t="shared" si="24"/>
        <v>136</v>
      </c>
      <c r="P205" s="85">
        <f t="shared" si="24"/>
        <v>1996</v>
      </c>
      <c r="Q205" s="85">
        <f t="shared" si="24"/>
        <v>59</v>
      </c>
      <c r="R205" s="66"/>
    </row>
    <row r="206" spans="1:18" s="7" customFormat="1" ht="13.5">
      <c r="A206" s="7">
        <v>47</v>
      </c>
      <c r="B206" s="53" t="s">
        <v>85</v>
      </c>
      <c r="C206" s="54" t="s">
        <v>205</v>
      </c>
      <c r="D206" s="94">
        <f t="shared" si="22"/>
        <v>16772</v>
      </c>
      <c r="E206" s="95">
        <f t="shared" si="22"/>
        <v>12805</v>
      </c>
      <c r="F206" s="96">
        <f t="shared" si="22"/>
        <v>25123</v>
      </c>
      <c r="G206" s="48">
        <f t="shared" si="17"/>
        <v>1.9619679812573214</v>
      </c>
      <c r="H206" s="48">
        <f t="shared" si="18"/>
        <v>45.54470909800859</v>
      </c>
      <c r="I206" s="97">
        <f t="shared" si="25"/>
        <v>6973</v>
      </c>
      <c r="J206" s="97">
        <f t="shared" si="25"/>
        <v>3369</v>
      </c>
      <c r="K206" s="97">
        <f t="shared" si="25"/>
        <v>2091</v>
      </c>
      <c r="L206" s="97">
        <f t="shared" si="25"/>
        <v>367</v>
      </c>
      <c r="M206" s="97">
        <f t="shared" si="25"/>
        <v>5</v>
      </c>
      <c r="N206" s="98">
        <f t="shared" si="21"/>
        <v>5832</v>
      </c>
      <c r="O206" s="96">
        <f t="shared" si="24"/>
        <v>197</v>
      </c>
      <c r="P206" s="96">
        <f t="shared" si="24"/>
        <v>980</v>
      </c>
      <c r="Q206" s="96">
        <f t="shared" si="24"/>
        <v>211</v>
      </c>
      <c r="R206" s="68"/>
    </row>
    <row r="207" ht="14.25" thickBot="1">
      <c r="A207" s="193"/>
    </row>
    <row r="208" spans="2:18" s="42" customFormat="1" ht="14.25" thickBot="1">
      <c r="B208" s="220" t="s">
        <v>298</v>
      </c>
      <c r="C208" s="221"/>
      <c r="D208" s="187">
        <f>SUM(D160:D206)</f>
        <v>1199314</v>
      </c>
      <c r="E208" s="187">
        <f>SUM(E160:E206)</f>
        <v>1049324</v>
      </c>
      <c r="F208" s="187">
        <f>SUM(F160:F206)</f>
        <v>1191787</v>
      </c>
      <c r="G208" s="189">
        <f>F208/E208</f>
        <v>1.1357664553560196</v>
      </c>
      <c r="H208" s="189">
        <f>N208/E208*100</f>
        <v>28.0061258486416</v>
      </c>
      <c r="I208" s="187">
        <f aca="true" t="shared" si="26" ref="I208:Q208">SUM(I160:I206)</f>
        <v>755449</v>
      </c>
      <c r="J208" s="187">
        <f t="shared" si="26"/>
        <v>181840</v>
      </c>
      <c r="K208" s="187">
        <f t="shared" si="26"/>
        <v>90428</v>
      </c>
      <c r="L208" s="187">
        <f t="shared" si="26"/>
        <v>20721</v>
      </c>
      <c r="M208" s="187">
        <f t="shared" si="26"/>
        <v>886</v>
      </c>
      <c r="N208" s="187">
        <f t="shared" si="26"/>
        <v>293875</v>
      </c>
      <c r="O208" s="187">
        <f t="shared" si="26"/>
        <v>21488</v>
      </c>
      <c r="P208" s="187">
        <f t="shared" si="26"/>
        <v>132995</v>
      </c>
      <c r="Q208" s="187">
        <f t="shared" si="26"/>
        <v>42726</v>
      </c>
      <c r="R208" s="224"/>
    </row>
    <row r="210" spans="4:17" ht="13.5"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</row>
  </sheetData>
  <sheetProtection/>
  <mergeCells count="31">
    <mergeCell ref="P157:P158"/>
    <mergeCell ref="Q157:Q158"/>
    <mergeCell ref="R157:R158"/>
    <mergeCell ref="B208:C208"/>
    <mergeCell ref="D157:D158"/>
    <mergeCell ref="E157:E158"/>
    <mergeCell ref="G157:G158"/>
    <mergeCell ref="H157:H158"/>
    <mergeCell ref="J157:N157"/>
    <mergeCell ref="O157:O158"/>
    <mergeCell ref="B146:C146"/>
    <mergeCell ref="J61:N61"/>
    <mergeCell ref="D4:D5"/>
    <mergeCell ref="E4:E5"/>
    <mergeCell ref="D61:D62"/>
    <mergeCell ref="E61:E62"/>
    <mergeCell ref="J4:N4"/>
    <mergeCell ref="G4:G5"/>
    <mergeCell ref="G61:G62"/>
    <mergeCell ref="H61:H62"/>
    <mergeCell ref="O61:O62"/>
    <mergeCell ref="P61:P62"/>
    <mergeCell ref="Q61:Q62"/>
    <mergeCell ref="B55:C55"/>
    <mergeCell ref="B57:C57"/>
    <mergeCell ref="R61:R62"/>
    <mergeCell ref="O4:O5"/>
    <mergeCell ref="P4:P5"/>
    <mergeCell ref="Q4:Q5"/>
    <mergeCell ref="R4:R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65" r:id="rId1"/>
  <rowBreaks count="2" manualBreakCount="2">
    <brk id="57" min="1" max="16" man="1"/>
    <brk id="15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ladmin</cp:lastModifiedBy>
  <cp:lastPrinted>2013-09-24T23:39:11Z</cp:lastPrinted>
  <dcterms:created xsi:type="dcterms:W3CDTF">1996-11-06T04:17:08Z</dcterms:created>
  <dcterms:modified xsi:type="dcterms:W3CDTF">2013-09-24T23:39:55Z</dcterms:modified>
  <cp:category/>
  <cp:version/>
  <cp:contentType/>
  <cp:contentStatus/>
</cp:coreProperties>
</file>