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5000" windowHeight="12810" tabRatio="599" activeTab="0"/>
  </bookViews>
  <sheets>
    <sheet name="H18-１歳６か月" sheetId="1" r:id="rId1"/>
    <sheet name="H18-３歳児" sheetId="2" r:id="rId2"/>
  </sheets>
  <definedNames>
    <definedName name="_xlnm.Print_Area" localSheetId="0">'H18-１歳６か月'!$B$1:$S$210</definedName>
    <definedName name="_xlnm.Print_Area" localSheetId="1">'H18-３歳児'!$B$2:$Q$208</definedName>
  </definedNames>
  <calcPr fullCalcOnLoad="1"/>
</workbook>
</file>

<file path=xl/sharedStrings.xml><?xml version="1.0" encoding="utf-8"?>
<sst xmlns="http://schemas.openxmlformats.org/spreadsheetml/2006/main" count="934" uniqueCount="342">
  <si>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</si>
  <si>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</si>
  <si>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</si>
  <si>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</si>
  <si>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</si>
  <si>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</si>
  <si>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</si>
  <si>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</si>
  <si>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</si>
  <si>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</si>
  <si>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</si>
  <si>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</si>
  <si>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</si>
  <si>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</si>
  <si>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</si>
  <si>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</si>
  <si>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</si>
  <si>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</si>
  <si>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</si>
  <si>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</si>
  <si>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>むし歯の</t>
  </si>
  <si>
    <t>横須賀市</t>
  </si>
  <si>
    <t>相模原市</t>
  </si>
  <si>
    <t>さいたま市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</si>
  <si>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</si>
  <si>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</si>
  <si>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</si>
  <si>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</si>
  <si>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</si>
  <si>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</si>
  <si>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</si>
  <si>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</si>
  <si>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(1)　１歳６か月児歯科健康診査</t>
  </si>
  <si>
    <t>備　考</t>
  </si>
  <si>
    <t>むし歯の型別分類</t>
  </si>
  <si>
    <t>総　　数</t>
  </si>
  <si>
    <t>Ｏ型</t>
  </si>
  <si>
    <t>Ａ型</t>
  </si>
  <si>
    <t>Ｂ型</t>
  </si>
  <si>
    <t>Ｃ型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</si>
  <si>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</si>
  <si>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</si>
  <si>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</si>
  <si>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</si>
  <si>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</si>
  <si>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</si>
  <si>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</si>
  <si>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</si>
  <si>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</si>
  <si>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</si>
  <si>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</si>
  <si>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</si>
  <si>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</si>
  <si>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</si>
  <si>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</si>
  <si>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</si>
  <si>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</si>
  <si>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</si>
  <si>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</si>
  <si>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</si>
  <si>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</si>
  <si>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</si>
  <si>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</si>
  <si>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</si>
  <si>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</si>
  <si>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</si>
  <si>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</si>
  <si>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</si>
  <si>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</si>
  <si>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</si>
  <si>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</si>
  <si>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</si>
  <si>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</si>
  <si>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</si>
  <si>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</si>
  <si>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</si>
  <si>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</si>
  <si>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</si>
  <si>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</si>
  <si>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</si>
  <si>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</si>
  <si>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</si>
  <si>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</si>
  <si>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</si>
  <si>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</si>
  <si>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</si>
  <si>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</si>
  <si>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</si>
  <si>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</si>
  <si>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</si>
  <si>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</si>
  <si>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</si>
  <si>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</si>
  <si>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</si>
  <si>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</si>
  <si>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</si>
  <si>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</si>
  <si>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</si>
  <si>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</si>
  <si>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</si>
  <si>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</si>
  <si>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</si>
  <si>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</si>
  <si>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</si>
  <si>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</si>
  <si>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</si>
  <si>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</si>
  <si>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</si>
  <si>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</si>
  <si>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</si>
  <si>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</si>
  <si>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</si>
  <si>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</si>
  <si>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</si>
  <si>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</si>
  <si>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</si>
  <si>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</si>
  <si>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</si>
  <si>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</si>
  <si>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</si>
  <si>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</si>
  <si>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</si>
  <si>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</si>
  <si>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</si>
  <si>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</si>
  <si>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</si>
  <si>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</si>
  <si>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</si>
  <si>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</si>
  <si>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</si>
  <si>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</si>
  <si>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</si>
  <si>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</si>
  <si>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</si>
  <si>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</si>
  <si>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</si>
  <si>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</si>
  <si>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</si>
  <si>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</si>
  <si>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</si>
  <si>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</si>
  <si>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</si>
  <si>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</si>
  <si>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</si>
  <si>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</si>
  <si>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</si>
  <si>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</si>
  <si>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</si>
  <si>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</si>
  <si>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</si>
  <si>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</si>
  <si>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</si>
  <si>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</si>
  <si>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</si>
  <si>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</si>
  <si>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</si>
  <si>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</si>
  <si>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</si>
  <si>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</si>
  <si>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</si>
  <si>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</si>
  <si>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</si>
  <si>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</si>
  <si>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</si>
  <si>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</si>
  <si>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</si>
  <si>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</si>
  <si>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</si>
  <si>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</si>
  <si>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</si>
  <si>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</si>
  <si>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</si>
  <si>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</si>
  <si>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</si>
  <si>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</si>
  <si>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</si>
  <si>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</si>
  <si>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</si>
  <si>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</si>
  <si>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</si>
  <si>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</si>
  <si>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</si>
  <si>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</si>
  <si>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</si>
  <si>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</si>
  <si>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</si>
  <si>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</si>
  <si>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</si>
  <si>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</si>
  <si>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</si>
  <si>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</si>
  <si>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</si>
  <si>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</si>
  <si>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</si>
  <si>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</si>
  <si>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</si>
  <si>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</si>
  <si>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</si>
  <si>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</si>
  <si>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</si>
  <si>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</si>
  <si>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</si>
  <si>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</si>
  <si>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</si>
  <si>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</si>
  <si>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</si>
  <si>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</si>
  <si>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</si>
  <si>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</si>
  <si>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</si>
  <si>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</si>
  <si>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</si>
  <si>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</si>
  <si>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</si>
  <si>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</si>
  <si>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福岡市</t>
  </si>
  <si>
    <t>旭川市</t>
  </si>
  <si>
    <t>秋田市</t>
  </si>
  <si>
    <t>郡山市</t>
  </si>
  <si>
    <t>川越市</t>
  </si>
  <si>
    <t>船橋市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</si>
  <si>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</si>
  <si>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</si>
  <si>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</si>
  <si>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</si>
  <si>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</si>
  <si>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</si>
  <si>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</si>
  <si>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</si>
  <si>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</si>
  <si>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</si>
  <si>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</si>
  <si>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</si>
  <si>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</si>
  <si>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</si>
  <si>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</si>
  <si>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</si>
  <si>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</si>
  <si>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</si>
  <si>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</si>
  <si>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</si>
  <si>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</si>
  <si>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</si>
  <si>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</si>
  <si>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</si>
  <si>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小樽市</t>
  </si>
  <si>
    <t>函館市</t>
  </si>
  <si>
    <t>尼崎市</t>
  </si>
  <si>
    <t>西宮市</t>
  </si>
  <si>
    <t>呉市</t>
  </si>
  <si>
    <t>下関市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</si>
  <si>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</si>
  <si>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</si>
  <si>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</si>
  <si>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</si>
  <si>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</si>
  <si>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</si>
  <si>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</si>
  <si>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</si>
  <si>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</si>
  <si>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</si>
  <si>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</si>
  <si>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</si>
  <si>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</si>
  <si>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</si>
  <si>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</si>
  <si>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</si>
  <si>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</si>
  <si>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</si>
  <si>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</si>
  <si>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</si>
  <si>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※　　１歳６か月児歯科健康診査における計は、Ａ型、Ｂ型、Ｃ型、不詳2を足した人数であり、</t>
  </si>
  <si>
    <t>　　　受診者数は、Ｏ1型、Ｏ2型、不詳1、計を足した人数である。</t>
  </si>
  <si>
    <t>※※　３歳児歯科健康診査における計はＡ型、Ｂ型、Ｃ型、不詳3を足した人数であり、</t>
  </si>
  <si>
    <t>　　　受診者数は、Ｏ型、計を足した人数である。</t>
  </si>
  <si>
    <t>むし歯
有病者率</t>
  </si>
  <si>
    <t>一人平均
むし歯数</t>
  </si>
  <si>
    <t>本</t>
  </si>
  <si>
    <t>むし歯の
ない者</t>
  </si>
  <si>
    <t>048</t>
  </si>
  <si>
    <t>095</t>
  </si>
  <si>
    <t>096</t>
  </si>
  <si>
    <t>097</t>
  </si>
  <si>
    <t>藤沢市</t>
  </si>
  <si>
    <t>128</t>
  </si>
  <si>
    <t>むし歯の
総　　数</t>
  </si>
  <si>
    <t>不詳1</t>
  </si>
  <si>
    <t>不詳2</t>
  </si>
  <si>
    <t>％</t>
  </si>
  <si>
    <t>001</t>
  </si>
  <si>
    <t>002</t>
  </si>
  <si>
    <t>003</t>
  </si>
  <si>
    <t>軟組織
の異常</t>
  </si>
  <si>
    <t>咬合
異常</t>
  </si>
  <si>
    <t>その他
の異常</t>
  </si>
  <si>
    <t>咬合
異常</t>
  </si>
  <si>
    <t>合　　計</t>
  </si>
  <si>
    <t>合　　計</t>
  </si>
  <si>
    <t>　３歳児歯科健康診査実施状況（都道府県）</t>
  </si>
  <si>
    <t>　３歳児歯科健康診査実施状況（政令市・特別区）</t>
  </si>
  <si>
    <t>　１歳６か月児歯科健康診査実施状況（都道府県）</t>
  </si>
  <si>
    <t>　１歳６か月児歯科健康診査実施状況（政令市・特別区）</t>
  </si>
  <si>
    <t>平成１８年度母子保健課所管国庫補助事業等に係る実施状況調べ</t>
  </si>
  <si>
    <t>指しゃぶり１１人</t>
  </si>
  <si>
    <t>青森市</t>
  </si>
  <si>
    <t>129</t>
  </si>
  <si>
    <t>3歳児歯科健康診査実施状況（都道府県に保健所政令市分を含む）</t>
  </si>
  <si>
    <t>対象者数</t>
  </si>
  <si>
    <t>受診者数</t>
  </si>
  <si>
    <t>むし歯の
総　　数</t>
  </si>
  <si>
    <t>一人平均
むし歯数</t>
  </si>
  <si>
    <t>むし歯
有病者率</t>
  </si>
  <si>
    <t>むし歯の
ない者</t>
  </si>
  <si>
    <t>むし歯の型別分類</t>
  </si>
  <si>
    <t>軟組織の
異常</t>
  </si>
  <si>
    <t>咬合異常</t>
  </si>
  <si>
    <t>その他
の異常</t>
  </si>
  <si>
    <t>備考</t>
  </si>
  <si>
    <t>Ｏ型</t>
  </si>
  <si>
    <t>不詳</t>
  </si>
  <si>
    <t>人</t>
  </si>
  <si>
    <t>001</t>
  </si>
  <si>
    <t>002</t>
  </si>
  <si>
    <t>003</t>
  </si>
  <si>
    <t>合    計</t>
  </si>
  <si>
    <t>１歳６か月児歯科健康診査実施状況（都道府県に保健所政令市分を含む）</t>
  </si>
  <si>
    <t>むし歯の</t>
  </si>
  <si>
    <t>一人平均むし歯数</t>
  </si>
  <si>
    <t>むし歯
有病者率</t>
  </si>
  <si>
    <t>むし歯のない者</t>
  </si>
  <si>
    <t>　　　　　むし歯の型別分類</t>
  </si>
  <si>
    <t>軟組織</t>
  </si>
  <si>
    <t>咬合</t>
  </si>
  <si>
    <t>その他</t>
  </si>
  <si>
    <t>総　　数</t>
  </si>
  <si>
    <t>Ｏ１型</t>
  </si>
  <si>
    <t>Ｏ２型</t>
  </si>
  <si>
    <t>不詳</t>
  </si>
  <si>
    <t>の異常</t>
  </si>
  <si>
    <t>異常</t>
  </si>
  <si>
    <t>人</t>
  </si>
  <si>
    <t>平成１８年度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</si>
</sst>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  <numFmt numFmtId="182" formatCode="#,##0;&quot;△ &quot;#,##0"/>
    <numFmt numFmtId="183" formatCode="0.00;&quot;△ &quot;0.00"/>
    <numFmt numFmtId="184" formatCode="#,##0.00;&quot;△ &quot;#,##0.00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.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1" fillId="0" borderId="0" xfId="0" applyFont="1" applyBorder="1" applyAlignment="1" applyProtection="1">
      <alignment/>
      <protection locked="0"/>
    </xf>
    <xf numFmtId="49" fontId="11" fillId="18" borderId="1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 quotePrefix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0" fontId="11" fillId="18" borderId="11" xfId="0" applyFont="1" applyFill="1" applyBorder="1" applyAlignment="1" applyProtection="1">
      <alignment/>
      <protection locked="0"/>
    </xf>
    <xf numFmtId="0" fontId="11" fillId="18" borderId="10" xfId="0" applyFont="1" applyFill="1" applyBorder="1" applyAlignment="1" applyProtection="1">
      <alignment horizontal="center" vertical="center"/>
      <protection locked="0"/>
    </xf>
    <xf numFmtId="49" fontId="11" fillId="18" borderId="12" xfId="0" applyNumberFormat="1" applyFont="1" applyFill="1" applyBorder="1" applyAlignment="1" applyProtection="1">
      <alignment/>
      <protection locked="0"/>
    </xf>
    <xf numFmtId="0" fontId="11" fillId="18" borderId="13" xfId="0" applyFont="1" applyFill="1" applyBorder="1" applyAlignment="1" applyProtection="1">
      <alignment/>
      <protection locked="0"/>
    </xf>
    <xf numFmtId="0" fontId="11" fillId="18" borderId="14" xfId="0" applyFont="1" applyFill="1" applyBorder="1" applyAlignment="1" applyProtection="1">
      <alignment horizontal="center" vertical="center"/>
      <protection locked="0"/>
    </xf>
    <xf numFmtId="0" fontId="11" fillId="18" borderId="15" xfId="0" applyFont="1" applyFill="1" applyBorder="1" applyAlignment="1" applyProtection="1">
      <alignment horizontal="center" vertical="center"/>
      <protection locked="0"/>
    </xf>
    <xf numFmtId="0" fontId="11" fillId="18" borderId="16" xfId="0" applyFont="1" applyFill="1" applyBorder="1" applyAlignment="1" applyProtection="1">
      <alignment horizontal="center" vertical="center"/>
      <protection locked="0"/>
    </xf>
    <xf numFmtId="0" fontId="11" fillId="18" borderId="17" xfId="0" applyFont="1" applyFill="1" applyBorder="1" applyAlignment="1" applyProtection="1">
      <alignment horizontal="centerContinuous" vertical="center"/>
      <protection locked="0"/>
    </xf>
    <xf numFmtId="49" fontId="11" fillId="18" borderId="18" xfId="0" applyNumberFormat="1" applyFont="1" applyFill="1" applyBorder="1" applyAlignment="1" applyProtection="1">
      <alignment/>
      <protection locked="0"/>
    </xf>
    <xf numFmtId="0" fontId="11" fillId="18" borderId="17" xfId="0" applyFont="1" applyFill="1" applyBorder="1" applyAlignment="1" applyProtection="1">
      <alignment/>
      <protection locked="0"/>
    </xf>
    <xf numFmtId="0" fontId="11" fillId="18" borderId="14" xfId="0" applyFont="1" applyFill="1" applyBorder="1" applyAlignment="1" applyProtection="1">
      <alignment horizontal="right"/>
      <protection locked="0"/>
    </xf>
    <xf numFmtId="180" fontId="11" fillId="18" borderId="16" xfId="0" applyNumberFormat="1" applyFont="1" applyFill="1" applyBorder="1" applyAlignment="1" applyProtection="1">
      <alignment horizontal="right"/>
      <protection locked="0"/>
    </xf>
    <xf numFmtId="0" fontId="11" fillId="18" borderId="10" xfId="0" applyFont="1" applyFill="1" applyBorder="1" applyAlignment="1" applyProtection="1">
      <alignment horizontal="right"/>
      <protection locked="0"/>
    </xf>
    <xf numFmtId="49" fontId="11" fillId="0" borderId="19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distributed"/>
      <protection locked="0"/>
    </xf>
    <xf numFmtId="38" fontId="11" fillId="0" borderId="21" xfId="0" applyNumberFormat="1" applyFont="1" applyFill="1" applyBorder="1" applyAlignment="1" applyProtection="1">
      <alignment horizontal="right"/>
      <protection locked="0"/>
    </xf>
    <xf numFmtId="38" fontId="11" fillId="17" borderId="22" xfId="0" applyNumberFormat="1" applyFont="1" applyFill="1" applyBorder="1" applyAlignment="1" applyProtection="1">
      <alignment horizontal="right"/>
      <protection/>
    </xf>
    <xf numFmtId="38" fontId="11" fillId="0" borderId="22" xfId="0" applyNumberFormat="1" applyFont="1" applyFill="1" applyBorder="1" applyAlignment="1" applyProtection="1">
      <alignment horizontal="right"/>
      <protection locked="0"/>
    </xf>
    <xf numFmtId="180" fontId="11" fillId="17" borderId="21" xfId="0" applyNumberFormat="1" applyFont="1" applyFill="1" applyBorder="1" applyAlignment="1" applyProtection="1">
      <alignment horizontal="right"/>
      <protection locked="0"/>
    </xf>
    <xf numFmtId="38" fontId="11" fillId="0" borderId="23" xfId="0" applyNumberFormat="1" applyFont="1" applyFill="1" applyBorder="1" applyAlignment="1" applyProtection="1">
      <alignment horizontal="right"/>
      <protection locked="0"/>
    </xf>
    <xf numFmtId="38" fontId="11" fillId="17" borderId="21" xfId="0" applyNumberFormat="1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 horizontal="right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distributed"/>
      <protection locked="0"/>
    </xf>
    <xf numFmtId="38" fontId="11" fillId="0" borderId="26" xfId="0" applyNumberFormat="1" applyFont="1" applyFill="1" applyBorder="1" applyAlignment="1" applyProtection="1">
      <alignment horizontal="right"/>
      <protection locked="0"/>
    </xf>
    <xf numFmtId="38" fontId="11" fillId="17" borderId="27" xfId="0" applyNumberFormat="1" applyFont="1" applyFill="1" applyBorder="1" applyAlignment="1" applyProtection="1">
      <alignment horizontal="right"/>
      <protection/>
    </xf>
    <xf numFmtId="38" fontId="11" fillId="0" borderId="27" xfId="0" applyNumberFormat="1" applyFont="1" applyFill="1" applyBorder="1" applyAlignment="1" applyProtection="1">
      <alignment horizontal="right"/>
      <protection locked="0"/>
    </xf>
    <xf numFmtId="180" fontId="11" fillId="17" borderId="26" xfId="0" applyNumberFormat="1" applyFont="1" applyFill="1" applyBorder="1" applyAlignment="1" applyProtection="1">
      <alignment horizontal="right"/>
      <protection locked="0"/>
    </xf>
    <xf numFmtId="38" fontId="11" fillId="0" borderId="28" xfId="0" applyNumberFormat="1" applyFont="1" applyFill="1" applyBorder="1" applyAlignment="1" applyProtection="1">
      <alignment horizontal="right"/>
      <protection locked="0"/>
    </xf>
    <xf numFmtId="38" fontId="11" fillId="17" borderId="26" xfId="0" applyNumberFormat="1" applyFont="1" applyFill="1" applyBorder="1" applyAlignment="1" applyProtection="1">
      <alignment horizontal="right"/>
      <protection/>
    </xf>
    <xf numFmtId="0" fontId="11" fillId="0" borderId="27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distributed"/>
      <protection locked="0"/>
    </xf>
    <xf numFmtId="38" fontId="11" fillId="0" borderId="31" xfId="0" applyNumberFormat="1" applyFont="1" applyFill="1" applyBorder="1" applyAlignment="1" applyProtection="1">
      <alignment horizontal="right"/>
      <protection locked="0"/>
    </xf>
    <xf numFmtId="38" fontId="11" fillId="17" borderId="32" xfId="0" applyNumberFormat="1" applyFont="1" applyFill="1" applyBorder="1" applyAlignment="1" applyProtection="1">
      <alignment horizontal="right"/>
      <protection/>
    </xf>
    <xf numFmtId="38" fontId="11" fillId="0" borderId="32" xfId="0" applyNumberFormat="1" applyFont="1" applyFill="1" applyBorder="1" applyAlignment="1" applyProtection="1">
      <alignment horizontal="right"/>
      <protection locked="0"/>
    </xf>
    <xf numFmtId="180" fontId="11" fillId="17" borderId="31" xfId="0" applyNumberFormat="1" applyFont="1" applyFill="1" applyBorder="1" applyAlignment="1" applyProtection="1">
      <alignment horizontal="right"/>
      <protection locked="0"/>
    </xf>
    <xf numFmtId="38" fontId="11" fillId="0" borderId="33" xfId="0" applyNumberFormat="1" applyFont="1" applyFill="1" applyBorder="1" applyAlignment="1" applyProtection="1">
      <alignment horizontal="right"/>
      <protection locked="0"/>
    </xf>
    <xf numFmtId="38" fontId="11" fillId="17" borderId="31" xfId="0" applyNumberFormat="1" applyFont="1" applyFill="1" applyBorder="1" applyAlignment="1" applyProtection="1">
      <alignment horizontal="right"/>
      <protection/>
    </xf>
    <xf numFmtId="0" fontId="11" fillId="0" borderId="32" xfId="0" applyFont="1" applyFill="1" applyBorder="1" applyAlignment="1" applyProtection="1">
      <alignment horizontal="right"/>
      <protection locked="0"/>
    </xf>
    <xf numFmtId="0" fontId="11" fillId="0" borderId="25" xfId="0" applyFont="1" applyFill="1" applyBorder="1" applyAlignment="1" applyProtection="1">
      <alignment horizontal="distributed"/>
      <protection locked="0"/>
    </xf>
    <xf numFmtId="49" fontId="11" fillId="0" borderId="29" xfId="0" applyNumberFormat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distributed"/>
      <protection locked="0"/>
    </xf>
    <xf numFmtId="0" fontId="11" fillId="0" borderId="27" xfId="0" applyFont="1" applyFill="1" applyBorder="1" applyAlignment="1" applyProtection="1">
      <alignment horizontal="right" shrinkToFit="1"/>
      <protection locked="0"/>
    </xf>
    <xf numFmtId="180" fontId="11" fillId="17" borderId="16" xfId="0" applyNumberFormat="1" applyFont="1" applyFill="1" applyBorder="1" applyAlignment="1" applyProtection="1">
      <alignment horizontal="right"/>
      <protection locked="0"/>
    </xf>
    <xf numFmtId="38" fontId="11" fillId="17" borderId="33" xfId="0" applyNumberFormat="1" applyFont="1" applyFill="1" applyBorder="1" applyAlignment="1" applyProtection="1">
      <alignment horizontal="right"/>
      <protection/>
    </xf>
    <xf numFmtId="181" fontId="11" fillId="0" borderId="32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3" fontId="11" fillId="0" borderId="20" xfId="0" applyNumberFormat="1" applyFont="1" applyFill="1" applyBorder="1" applyAlignment="1" applyProtection="1">
      <alignment horizontal="distributed"/>
      <protection locked="0"/>
    </xf>
    <xf numFmtId="0" fontId="11" fillId="0" borderId="22" xfId="0" applyFont="1" applyFill="1" applyBorder="1" applyAlignment="1" applyProtection="1">
      <alignment/>
      <protection locked="0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25" xfId="0" applyNumberFormat="1" applyFont="1" applyFill="1" applyBorder="1" applyAlignment="1" applyProtection="1">
      <alignment horizontal="distributed"/>
      <protection locked="0"/>
    </xf>
    <xf numFmtId="0" fontId="11" fillId="0" borderId="27" xfId="0" applyFont="1" applyFill="1" applyBorder="1" applyAlignment="1" applyProtection="1">
      <alignment/>
      <protection locked="0"/>
    </xf>
    <xf numFmtId="3" fontId="11" fillId="0" borderId="30" xfId="0" applyNumberFormat="1" applyFont="1" applyFill="1" applyBorder="1" applyAlignment="1" applyProtection="1">
      <alignment horizontal="distributed"/>
      <protection locked="0"/>
    </xf>
    <xf numFmtId="0" fontId="11" fillId="0" borderId="32" xfId="0" applyFont="1" applyFill="1" applyBorder="1" applyAlignment="1" applyProtection="1">
      <alignment/>
      <protection locked="0"/>
    </xf>
    <xf numFmtId="181" fontId="11" fillId="0" borderId="31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 quotePrefix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11" fillId="18" borderId="11" xfId="0" applyFont="1" applyFill="1" applyBorder="1" applyAlignment="1" applyProtection="1">
      <alignment horizontal="center"/>
      <protection locked="0"/>
    </xf>
    <xf numFmtId="0" fontId="11" fillId="18" borderId="15" xfId="0" applyFont="1" applyFill="1" applyBorder="1" applyAlignment="1" applyProtection="1">
      <alignment horizontal="center" vertical="center" wrapText="1"/>
      <protection locked="0"/>
    </xf>
    <xf numFmtId="0" fontId="11" fillId="18" borderId="12" xfId="0" applyFont="1" applyFill="1" applyBorder="1" applyAlignment="1" applyProtection="1">
      <alignment/>
      <protection locked="0"/>
    </xf>
    <xf numFmtId="0" fontId="11" fillId="18" borderId="13" xfId="0" applyFont="1" applyFill="1" applyBorder="1" applyAlignment="1" applyProtection="1">
      <alignment horizontal="center" vertical="top"/>
      <protection locked="0"/>
    </xf>
    <xf numFmtId="0" fontId="11" fillId="18" borderId="18" xfId="0" applyFont="1" applyFill="1" applyBorder="1" applyAlignment="1" applyProtection="1">
      <alignment/>
      <protection locked="0"/>
    </xf>
    <xf numFmtId="0" fontId="11" fillId="18" borderId="34" xfId="0" applyFont="1" applyFill="1" applyBorder="1" applyAlignment="1" applyProtection="1">
      <alignment/>
      <protection locked="0"/>
    </xf>
    <xf numFmtId="0" fontId="11" fillId="18" borderId="16" xfId="0" applyFont="1" applyFill="1" applyBorder="1" applyAlignment="1" applyProtection="1">
      <alignment horizontal="right"/>
      <protection locked="0"/>
    </xf>
    <xf numFmtId="0" fontId="11" fillId="18" borderId="16" xfId="0" applyFont="1" applyFill="1" applyBorder="1" applyAlignment="1" applyProtection="1">
      <alignment/>
      <protection locked="0"/>
    </xf>
    <xf numFmtId="3" fontId="11" fillId="0" borderId="35" xfId="0" applyNumberFormat="1" applyFont="1" applyFill="1" applyBorder="1" applyAlignment="1" applyProtection="1">
      <alignment horizontal="right"/>
      <protection locked="0"/>
    </xf>
    <xf numFmtId="3" fontId="11" fillId="17" borderId="36" xfId="0" applyNumberFormat="1" applyFont="1" applyFill="1" applyBorder="1" applyAlignment="1" applyProtection="1">
      <alignment horizontal="right"/>
      <protection/>
    </xf>
    <xf numFmtId="3" fontId="11" fillId="0" borderId="36" xfId="0" applyNumberFormat="1" applyFont="1" applyFill="1" applyBorder="1" applyAlignment="1" applyProtection="1">
      <alignment horizontal="right"/>
      <protection locked="0"/>
    </xf>
    <xf numFmtId="3" fontId="11" fillId="0" borderId="37" xfId="0" applyNumberFormat="1" applyFont="1" applyFill="1" applyBorder="1" applyAlignment="1" applyProtection="1">
      <alignment horizontal="right"/>
      <protection locked="0"/>
    </xf>
    <xf numFmtId="3" fontId="11" fillId="17" borderId="35" xfId="0" applyNumberFormat="1" applyFont="1" applyFill="1" applyBorder="1" applyAlignment="1" applyProtection="1">
      <alignment horizontal="right"/>
      <protection/>
    </xf>
    <xf numFmtId="0" fontId="11" fillId="0" borderId="36" xfId="0" applyFont="1" applyFill="1" applyBorder="1" applyAlignment="1" applyProtection="1">
      <alignment/>
      <protection locked="0"/>
    </xf>
    <xf numFmtId="3" fontId="11" fillId="0" borderId="26" xfId="0" applyNumberFormat="1" applyFont="1" applyFill="1" applyBorder="1" applyAlignment="1" applyProtection="1">
      <alignment horizontal="right"/>
      <protection locked="0"/>
    </xf>
    <xf numFmtId="3" fontId="11" fillId="17" borderId="27" xfId="0" applyNumberFormat="1" applyFont="1" applyFill="1" applyBorder="1" applyAlignment="1" applyProtection="1">
      <alignment horizontal="right"/>
      <protection/>
    </xf>
    <xf numFmtId="3" fontId="11" fillId="0" borderId="27" xfId="0" applyNumberFormat="1" applyFont="1" applyFill="1" applyBorder="1" applyAlignment="1" applyProtection="1">
      <alignment horizontal="right"/>
      <protection locked="0"/>
    </xf>
    <xf numFmtId="3" fontId="11" fillId="0" borderId="28" xfId="0" applyNumberFormat="1" applyFont="1" applyFill="1" applyBorder="1" applyAlignment="1" applyProtection="1">
      <alignment horizontal="right"/>
      <protection locked="0"/>
    </xf>
    <xf numFmtId="3" fontId="11" fillId="17" borderId="26" xfId="0" applyNumberFormat="1" applyFont="1" applyFill="1" applyBorder="1" applyAlignment="1" applyProtection="1">
      <alignment horizontal="right"/>
      <protection/>
    </xf>
    <xf numFmtId="3" fontId="11" fillId="0" borderId="31" xfId="0" applyNumberFormat="1" applyFont="1" applyFill="1" applyBorder="1" applyAlignment="1" applyProtection="1">
      <alignment horizontal="right"/>
      <protection locked="0"/>
    </xf>
    <xf numFmtId="3" fontId="11" fillId="17" borderId="32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 locked="0"/>
    </xf>
    <xf numFmtId="3" fontId="11" fillId="0" borderId="33" xfId="0" applyNumberFormat="1" applyFont="1" applyFill="1" applyBorder="1" applyAlignment="1" applyProtection="1">
      <alignment horizontal="right"/>
      <protection locked="0"/>
    </xf>
    <xf numFmtId="3" fontId="11" fillId="17" borderId="31" xfId="0" applyNumberFormat="1" applyFont="1" applyFill="1" applyBorder="1" applyAlignment="1" applyProtection="1">
      <alignment horizontal="right"/>
      <protection/>
    </xf>
    <xf numFmtId="3" fontId="11" fillId="0" borderId="21" xfId="0" applyNumberFormat="1" applyFont="1" applyFill="1" applyBorder="1" applyAlignment="1" applyProtection="1">
      <alignment horizontal="right"/>
      <protection locked="0"/>
    </xf>
    <xf numFmtId="3" fontId="11" fillId="17" borderId="22" xfId="0" applyNumberFormat="1" applyFont="1" applyFill="1" applyBorder="1" applyAlignment="1" applyProtection="1">
      <alignment horizontal="right"/>
      <protection/>
    </xf>
    <xf numFmtId="3" fontId="11" fillId="0" borderId="22" xfId="0" applyNumberFormat="1" applyFont="1" applyFill="1" applyBorder="1" applyAlignment="1" applyProtection="1">
      <alignment horizontal="right"/>
      <protection locked="0"/>
    </xf>
    <xf numFmtId="3" fontId="11" fillId="0" borderId="23" xfId="0" applyNumberFormat="1" applyFont="1" applyFill="1" applyBorder="1" applyAlignment="1" applyProtection="1">
      <alignment horizontal="right"/>
      <protection locked="0"/>
    </xf>
    <xf numFmtId="3" fontId="11" fillId="17" borderId="21" xfId="0" applyNumberFormat="1" applyFont="1" applyFill="1" applyBorder="1" applyAlignment="1" applyProtection="1">
      <alignment horizontal="right"/>
      <protection/>
    </xf>
    <xf numFmtId="38" fontId="11" fillId="0" borderId="35" xfId="0" applyNumberFormat="1" applyFont="1" applyFill="1" applyBorder="1" applyAlignment="1" applyProtection="1">
      <alignment horizontal="right"/>
      <protection locked="0"/>
    </xf>
    <xf numFmtId="38" fontId="11" fillId="17" borderId="36" xfId="0" applyNumberFormat="1" applyFont="1" applyFill="1" applyBorder="1" applyAlignment="1" applyProtection="1">
      <alignment horizontal="right"/>
      <protection/>
    </xf>
    <xf numFmtId="38" fontId="11" fillId="0" borderId="36" xfId="0" applyNumberFormat="1" applyFont="1" applyFill="1" applyBorder="1" applyAlignment="1" applyProtection="1">
      <alignment horizontal="right"/>
      <protection locked="0"/>
    </xf>
    <xf numFmtId="38" fontId="11" fillId="0" borderId="37" xfId="0" applyNumberFormat="1" applyFont="1" applyFill="1" applyBorder="1" applyAlignment="1" applyProtection="1">
      <alignment horizontal="right"/>
      <protection locked="0"/>
    </xf>
    <xf numFmtId="38" fontId="11" fillId="17" borderId="35" xfId="0" applyNumberFormat="1" applyFont="1" applyFill="1" applyBorder="1" applyAlignment="1" applyProtection="1">
      <alignment horizontal="right"/>
      <protection/>
    </xf>
    <xf numFmtId="49" fontId="11" fillId="0" borderId="38" xfId="0" applyNumberFormat="1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distributed"/>
      <protection locked="0"/>
    </xf>
    <xf numFmtId="38" fontId="11" fillId="0" borderId="40" xfId="0" applyNumberFormat="1" applyFont="1" applyFill="1" applyBorder="1" applyAlignment="1" applyProtection="1">
      <alignment horizontal="right"/>
      <protection locked="0"/>
    </xf>
    <xf numFmtId="38" fontId="11" fillId="17" borderId="41" xfId="0" applyNumberFormat="1" applyFont="1" applyFill="1" applyBorder="1" applyAlignment="1" applyProtection="1">
      <alignment horizontal="right"/>
      <protection/>
    </xf>
    <xf numFmtId="38" fontId="11" fillId="0" borderId="41" xfId="0" applyNumberFormat="1" applyFont="1" applyFill="1" applyBorder="1" applyAlignment="1" applyProtection="1">
      <alignment horizontal="right"/>
      <protection locked="0"/>
    </xf>
    <xf numFmtId="180" fontId="11" fillId="17" borderId="40" xfId="0" applyNumberFormat="1" applyFont="1" applyFill="1" applyBorder="1" applyAlignment="1" applyProtection="1">
      <alignment horizontal="right"/>
      <protection locked="0"/>
    </xf>
    <xf numFmtId="38" fontId="11" fillId="0" borderId="42" xfId="0" applyNumberFormat="1" applyFont="1" applyFill="1" applyBorder="1" applyAlignment="1" applyProtection="1">
      <alignment horizontal="right"/>
      <protection locked="0"/>
    </xf>
    <xf numFmtId="38" fontId="11" fillId="17" borderId="40" xfId="0" applyNumberFormat="1" applyFont="1" applyFill="1" applyBorder="1" applyAlignment="1" applyProtection="1">
      <alignment horizontal="right"/>
      <protection/>
    </xf>
    <xf numFmtId="49" fontId="11" fillId="0" borderId="43" xfId="0" applyNumberFormat="1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distributed"/>
      <protection locked="0"/>
    </xf>
    <xf numFmtId="180" fontId="11" fillId="17" borderId="35" xfId="0" applyNumberFormat="1" applyFont="1" applyFill="1" applyBorder="1" applyAlignment="1" applyProtection="1">
      <alignment horizontal="right"/>
      <protection locked="0"/>
    </xf>
    <xf numFmtId="49" fontId="11" fillId="0" borderId="45" xfId="0" applyNumberFormat="1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distributed"/>
      <protection locked="0"/>
    </xf>
    <xf numFmtId="38" fontId="11" fillId="0" borderId="45" xfId="0" applyNumberFormat="1" applyFont="1" applyFill="1" applyBorder="1" applyAlignment="1" applyProtection="1">
      <alignment horizontal="right"/>
      <protection locked="0"/>
    </xf>
    <xf numFmtId="38" fontId="11" fillId="17" borderId="45" xfId="0" applyNumberFormat="1" applyFont="1" applyFill="1" applyBorder="1" applyAlignment="1" applyProtection="1">
      <alignment horizontal="right"/>
      <protection/>
    </xf>
    <xf numFmtId="180" fontId="11" fillId="17" borderId="45" xfId="0" applyNumberFormat="1" applyFont="1" applyFill="1" applyBorder="1" applyAlignment="1" applyProtection="1">
      <alignment horizontal="right"/>
      <protection locked="0"/>
    </xf>
    <xf numFmtId="0" fontId="11" fillId="0" borderId="45" xfId="0" applyFont="1" applyFill="1" applyBorder="1" applyAlignment="1" applyProtection="1">
      <alignment horizontal="right"/>
      <protection locked="0"/>
    </xf>
    <xf numFmtId="181" fontId="11" fillId="0" borderId="46" xfId="0" applyNumberFormat="1" applyFont="1" applyFill="1" applyBorder="1" applyAlignment="1" applyProtection="1">
      <alignment horizontal="right"/>
      <protection locked="0"/>
    </xf>
    <xf numFmtId="49" fontId="11" fillId="0" borderId="47" xfId="0" applyNumberFormat="1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distributed"/>
      <protection locked="0"/>
    </xf>
    <xf numFmtId="38" fontId="11" fillId="17" borderId="48" xfId="0" applyNumberFormat="1" applyFont="1" applyFill="1" applyBorder="1" applyAlignment="1" applyProtection="1">
      <alignment horizontal="right"/>
      <protection/>
    </xf>
    <xf numFmtId="180" fontId="11" fillId="17" borderId="47" xfId="0" applyNumberFormat="1" applyFont="1" applyFill="1" applyBorder="1" applyAlignment="1" applyProtection="1">
      <alignment horizontal="right"/>
      <protection locked="0"/>
    </xf>
    <xf numFmtId="38" fontId="11" fillId="17" borderId="49" xfId="0" applyNumberFormat="1" applyFont="1" applyFill="1" applyBorder="1" applyAlignment="1" applyProtection="1">
      <alignment horizontal="right"/>
      <protection/>
    </xf>
    <xf numFmtId="38" fontId="11" fillId="17" borderId="50" xfId="0" applyNumberFormat="1" applyFont="1" applyFill="1" applyBorder="1" applyAlignment="1" applyProtection="1">
      <alignment horizontal="right"/>
      <protection/>
    </xf>
    <xf numFmtId="180" fontId="11" fillId="17" borderId="49" xfId="0" applyNumberFormat="1" applyFont="1" applyFill="1" applyBorder="1" applyAlignment="1" applyProtection="1">
      <alignment horizontal="right"/>
      <protection locked="0"/>
    </xf>
    <xf numFmtId="38" fontId="11" fillId="17" borderId="51" xfId="0" applyNumberFormat="1" applyFont="1" applyFill="1" applyBorder="1" applyAlignment="1" applyProtection="1">
      <alignment horizontal="right"/>
      <protection/>
    </xf>
    <xf numFmtId="38" fontId="11" fillId="17" borderId="52" xfId="0" applyNumberFormat="1" applyFont="1" applyFill="1" applyBorder="1" applyAlignment="1" applyProtection="1">
      <alignment horizontal="right"/>
      <protection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3" fontId="11" fillId="0" borderId="45" xfId="0" applyNumberFormat="1" applyFont="1" applyFill="1" applyBorder="1" applyAlignment="1" applyProtection="1">
      <alignment horizontal="distributed"/>
      <protection locked="0"/>
    </xf>
    <xf numFmtId="0" fontId="11" fillId="0" borderId="45" xfId="0" applyFont="1" applyFill="1" applyBorder="1" applyAlignment="1" applyProtection="1">
      <alignment/>
      <protection locked="0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3" fontId="11" fillId="0" borderId="39" xfId="0" applyNumberFormat="1" applyFont="1" applyFill="1" applyBorder="1" applyAlignment="1" applyProtection="1">
      <alignment horizontal="distributed"/>
      <protection locked="0"/>
    </xf>
    <xf numFmtId="49" fontId="11" fillId="0" borderId="43" xfId="0" applyNumberFormat="1" applyFont="1" applyFill="1" applyBorder="1" applyAlignment="1" applyProtection="1">
      <alignment horizontal="center"/>
      <protection locked="0"/>
    </xf>
    <xf numFmtId="3" fontId="11" fillId="0" borderId="44" xfId="0" applyNumberFormat="1" applyFont="1" applyFill="1" applyBorder="1" applyAlignment="1" applyProtection="1">
      <alignment horizontal="distributed"/>
      <protection locked="0"/>
    </xf>
    <xf numFmtId="38" fontId="11" fillId="0" borderId="14" xfId="0" applyNumberFormat="1" applyFont="1" applyFill="1" applyBorder="1" applyAlignment="1" applyProtection="1">
      <alignment horizontal="right"/>
      <protection locked="0"/>
    </xf>
    <xf numFmtId="38" fontId="11" fillId="17" borderId="13" xfId="0" applyNumberFormat="1" applyFont="1" applyFill="1" applyBorder="1" applyAlignment="1" applyProtection="1">
      <alignment horizontal="right"/>
      <protection/>
    </xf>
    <xf numFmtId="38" fontId="11" fillId="0" borderId="13" xfId="0" applyNumberFormat="1" applyFont="1" applyFill="1" applyBorder="1" applyAlignment="1" applyProtection="1">
      <alignment horizontal="right"/>
      <protection locked="0"/>
    </xf>
    <xf numFmtId="180" fontId="11" fillId="17" borderId="14" xfId="0" applyNumberFormat="1" applyFont="1" applyFill="1" applyBorder="1" applyAlignment="1" applyProtection="1">
      <alignment horizontal="right"/>
      <protection locked="0"/>
    </xf>
    <xf numFmtId="38" fontId="11" fillId="0" borderId="12" xfId="0" applyNumberFormat="1" applyFont="1" applyFill="1" applyBorder="1" applyAlignment="1" applyProtection="1">
      <alignment horizontal="right"/>
      <protection locked="0"/>
    </xf>
    <xf numFmtId="38" fontId="11" fillId="17" borderId="14" xfId="0" applyNumberFormat="1" applyFont="1" applyFill="1" applyBorder="1" applyAlignment="1" applyProtection="1">
      <alignment horizontal="right"/>
      <protection/>
    </xf>
    <xf numFmtId="38" fontId="11" fillId="0" borderId="22" xfId="0" applyNumberFormat="1" applyFont="1" applyFill="1" applyBorder="1" applyAlignment="1" applyProtection="1">
      <alignment horizontal="right"/>
      <protection/>
    </xf>
    <xf numFmtId="180" fontId="11" fillId="0" borderId="21" xfId="0" applyNumberFormat="1" applyFont="1" applyFill="1" applyBorder="1" applyAlignment="1" applyProtection="1">
      <alignment horizontal="right"/>
      <protection locked="0"/>
    </xf>
    <xf numFmtId="38" fontId="11" fillId="0" borderId="21" xfId="0" applyNumberFormat="1" applyFont="1" applyFill="1" applyBorder="1" applyAlignment="1" applyProtection="1">
      <alignment horizontal="right"/>
      <protection/>
    </xf>
    <xf numFmtId="0" fontId="11" fillId="0" borderId="46" xfId="0" applyFont="1" applyBorder="1" applyAlignment="1" applyProtection="1">
      <alignment/>
      <protection locked="0"/>
    </xf>
    <xf numFmtId="38" fontId="11" fillId="0" borderId="27" xfId="0" applyNumberFormat="1" applyFont="1" applyFill="1" applyBorder="1" applyAlignment="1" applyProtection="1">
      <alignment horizontal="right"/>
      <protection/>
    </xf>
    <xf numFmtId="180" fontId="11" fillId="0" borderId="26" xfId="0" applyNumberFormat="1" applyFont="1" applyFill="1" applyBorder="1" applyAlignment="1" applyProtection="1">
      <alignment horizontal="right"/>
      <protection locked="0"/>
    </xf>
    <xf numFmtId="38" fontId="11" fillId="0" borderId="26" xfId="0" applyNumberFormat="1" applyFont="1" applyFill="1" applyBorder="1" applyAlignment="1" applyProtection="1">
      <alignment horizontal="right"/>
      <protection/>
    </xf>
    <xf numFmtId="3" fontId="11" fillId="0" borderId="53" xfId="0" applyNumberFormat="1" applyFont="1" applyFill="1" applyBorder="1" applyAlignment="1" applyProtection="1">
      <alignment horizontal="distributed"/>
      <protection locked="0"/>
    </xf>
    <xf numFmtId="3" fontId="11" fillId="0" borderId="40" xfId="0" applyNumberFormat="1" applyFont="1" applyFill="1" applyBorder="1" applyAlignment="1" applyProtection="1">
      <alignment horizontal="right"/>
      <protection locked="0"/>
    </xf>
    <xf numFmtId="3" fontId="11" fillId="17" borderId="41" xfId="0" applyNumberFormat="1" applyFont="1" applyFill="1" applyBorder="1" applyAlignment="1" applyProtection="1">
      <alignment horizontal="right"/>
      <protection/>
    </xf>
    <xf numFmtId="3" fontId="11" fillId="0" borderId="41" xfId="0" applyNumberFormat="1" applyFont="1" applyFill="1" applyBorder="1" applyAlignment="1" applyProtection="1">
      <alignment horizontal="right"/>
      <protection locked="0"/>
    </xf>
    <xf numFmtId="3" fontId="11" fillId="0" borderId="42" xfId="0" applyNumberFormat="1" applyFont="1" applyFill="1" applyBorder="1" applyAlignment="1" applyProtection="1">
      <alignment horizontal="right"/>
      <protection locked="0"/>
    </xf>
    <xf numFmtId="3" fontId="11" fillId="17" borderId="40" xfId="0" applyNumberFormat="1" applyFont="1" applyFill="1" applyBorder="1" applyAlignment="1" applyProtection="1">
      <alignment horizontal="right"/>
      <protection/>
    </xf>
    <xf numFmtId="0" fontId="11" fillId="0" borderId="39" xfId="0" applyFont="1" applyFill="1" applyBorder="1" applyAlignment="1" applyProtection="1">
      <alignment horizontal="distributed"/>
      <protection locked="0"/>
    </xf>
    <xf numFmtId="38" fontId="11" fillId="0" borderId="36" xfId="0" applyNumberFormat="1" applyFont="1" applyFill="1" applyBorder="1" applyAlignment="1" applyProtection="1">
      <alignment horizontal="right"/>
      <protection/>
    </xf>
    <xf numFmtId="180" fontId="11" fillId="0" borderId="35" xfId="0" applyNumberFormat="1" applyFont="1" applyFill="1" applyBorder="1" applyAlignment="1" applyProtection="1">
      <alignment horizontal="right"/>
      <protection locked="0"/>
    </xf>
    <xf numFmtId="38" fontId="11" fillId="0" borderId="35" xfId="0" applyNumberFormat="1" applyFont="1" applyFill="1" applyBorder="1" applyAlignment="1" applyProtection="1">
      <alignment horizontal="right"/>
      <protection/>
    </xf>
    <xf numFmtId="3" fontId="11" fillId="0" borderId="54" xfId="0" applyNumberFormat="1" applyFont="1" applyFill="1" applyBorder="1" applyAlignment="1" applyProtection="1">
      <alignment horizontal="distributed"/>
      <protection locked="0"/>
    </xf>
    <xf numFmtId="38" fontId="11" fillId="0" borderId="55" xfId="0" applyNumberFormat="1" applyFont="1" applyFill="1" applyBorder="1" applyAlignment="1" applyProtection="1">
      <alignment horizontal="right"/>
      <protection locked="0"/>
    </xf>
    <xf numFmtId="38" fontId="11" fillId="17" borderId="17" xfId="0" applyNumberFormat="1" applyFont="1" applyFill="1" applyBorder="1" applyAlignment="1" applyProtection="1">
      <alignment horizontal="right"/>
      <protection/>
    </xf>
    <xf numFmtId="38" fontId="11" fillId="0" borderId="17" xfId="0" applyNumberFormat="1" applyFont="1" applyFill="1" applyBorder="1" applyAlignment="1" applyProtection="1">
      <alignment horizontal="right"/>
      <protection locked="0"/>
    </xf>
    <xf numFmtId="180" fontId="11" fillId="17" borderId="55" xfId="0" applyNumberFormat="1" applyFont="1" applyFill="1" applyBorder="1" applyAlignment="1" applyProtection="1">
      <alignment horizontal="right"/>
      <protection locked="0"/>
    </xf>
    <xf numFmtId="38" fontId="11" fillId="0" borderId="18" xfId="0" applyNumberFormat="1" applyFont="1" applyFill="1" applyBorder="1" applyAlignment="1" applyProtection="1">
      <alignment horizontal="right"/>
      <protection locked="0"/>
    </xf>
    <xf numFmtId="38" fontId="11" fillId="17" borderId="55" xfId="0" applyNumberFormat="1" applyFont="1" applyFill="1" applyBorder="1" applyAlignment="1" applyProtection="1">
      <alignment horizontal="right"/>
      <protection/>
    </xf>
    <xf numFmtId="3" fontId="11" fillId="0" borderId="45" xfId="0" applyNumberFormat="1" applyFont="1" applyFill="1" applyBorder="1" applyAlignment="1" applyProtection="1">
      <alignment horizontal="right"/>
      <protection locked="0"/>
    </xf>
    <xf numFmtId="3" fontId="11" fillId="17" borderId="45" xfId="0" applyNumberFormat="1" applyFont="1" applyFill="1" applyBorder="1" applyAlignment="1" applyProtection="1">
      <alignment horizontal="right"/>
      <protection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/>
    </xf>
    <xf numFmtId="180" fontId="11" fillId="0" borderId="16" xfId="0" applyNumberFormat="1" applyFont="1" applyFill="1" applyBorder="1" applyAlignment="1" applyProtection="1">
      <alignment horizontal="right"/>
      <protection locked="0"/>
    </xf>
    <xf numFmtId="3" fontId="11" fillId="0" borderId="33" xfId="0" applyNumberFormat="1" applyFont="1" applyFill="1" applyBorder="1" applyAlignment="1" applyProtection="1">
      <alignment horizontal="right"/>
      <protection/>
    </xf>
    <xf numFmtId="38" fontId="11" fillId="0" borderId="31" xfId="0" applyNumberFormat="1" applyFont="1" applyFill="1" applyBorder="1" applyAlignment="1" applyProtection="1">
      <alignment horizontal="right"/>
      <protection/>
    </xf>
    <xf numFmtId="38" fontId="11" fillId="0" borderId="32" xfId="0" applyNumberFormat="1" applyFont="1" applyFill="1" applyBorder="1" applyAlignment="1" applyProtection="1">
      <alignment horizontal="right"/>
      <protection/>
    </xf>
    <xf numFmtId="38" fontId="11" fillId="0" borderId="33" xfId="0" applyNumberFormat="1" applyFont="1" applyFill="1" applyBorder="1" applyAlignment="1" applyProtection="1">
      <alignment horizontal="right"/>
      <protection/>
    </xf>
    <xf numFmtId="181" fontId="11" fillId="0" borderId="32" xfId="0" applyNumberFormat="1" applyFont="1" applyFill="1" applyBorder="1" applyAlignment="1" applyProtection="1">
      <alignment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3" fontId="11" fillId="0" borderId="47" xfId="0" applyNumberFormat="1" applyFont="1" applyFill="1" applyBorder="1" applyAlignment="1" applyProtection="1">
      <alignment horizontal="right"/>
      <protection/>
    </xf>
    <xf numFmtId="180" fontId="11" fillId="0" borderId="47" xfId="0" applyNumberFormat="1" applyFont="1" applyFill="1" applyBorder="1" applyAlignment="1" applyProtection="1">
      <alignment horizontal="right"/>
      <protection locked="0"/>
    </xf>
    <xf numFmtId="3" fontId="11" fillId="0" borderId="49" xfId="0" applyNumberFormat="1" applyFont="1" applyFill="1" applyBorder="1" applyAlignment="1" applyProtection="1">
      <alignment horizontal="right"/>
      <protection/>
    </xf>
    <xf numFmtId="3" fontId="11" fillId="0" borderId="50" xfId="0" applyNumberFormat="1" applyFont="1" applyFill="1" applyBorder="1" applyAlignment="1" applyProtection="1">
      <alignment horizontal="right"/>
      <protection/>
    </xf>
    <xf numFmtId="180" fontId="11" fillId="0" borderId="49" xfId="0" applyNumberFormat="1" applyFont="1" applyFill="1" applyBorder="1" applyAlignment="1" applyProtection="1">
      <alignment horizontal="right"/>
      <protection locked="0"/>
    </xf>
    <xf numFmtId="3" fontId="11" fillId="0" borderId="51" xfId="0" applyNumberFormat="1" applyFont="1" applyFill="1" applyBorder="1" applyAlignment="1" applyProtection="1">
      <alignment horizontal="right"/>
      <protection/>
    </xf>
    <xf numFmtId="3" fontId="11" fillId="0" borderId="52" xfId="0" applyNumberFormat="1" applyFont="1" applyFill="1" applyBorder="1" applyAlignment="1" applyProtection="1">
      <alignment horizontal="right"/>
      <protection/>
    </xf>
    <xf numFmtId="180" fontId="11" fillId="0" borderId="31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38" fontId="11" fillId="0" borderId="0" xfId="0" applyNumberFormat="1" applyFont="1" applyAlignment="1" applyProtection="1">
      <alignment/>
      <protection locked="0"/>
    </xf>
    <xf numFmtId="3" fontId="11" fillId="0" borderId="27" xfId="0" applyNumberFormat="1" applyFont="1" applyFill="1" applyBorder="1" applyAlignment="1" applyProtection="1">
      <alignment horizontal="right"/>
      <protection/>
    </xf>
    <xf numFmtId="3" fontId="11" fillId="0" borderId="26" xfId="0" applyNumberFormat="1" applyFont="1" applyFill="1" applyBorder="1" applyAlignment="1" applyProtection="1">
      <alignment horizontal="right"/>
      <protection/>
    </xf>
    <xf numFmtId="0" fontId="11" fillId="0" borderId="20" xfId="0" applyFont="1" applyFill="1" applyBorder="1" applyAlignment="1" applyProtection="1">
      <alignment horizontal="distributed"/>
      <protection locked="0"/>
    </xf>
    <xf numFmtId="38" fontId="11" fillId="0" borderId="41" xfId="0" applyNumberFormat="1" applyFont="1" applyFill="1" applyBorder="1" applyAlignment="1" applyProtection="1">
      <alignment horizontal="right"/>
      <protection/>
    </xf>
    <xf numFmtId="180" fontId="11" fillId="0" borderId="40" xfId="0" applyNumberFormat="1" applyFont="1" applyFill="1" applyBorder="1" applyAlignment="1" applyProtection="1">
      <alignment horizontal="right"/>
      <protection locked="0"/>
    </xf>
    <xf numFmtId="38" fontId="11" fillId="0" borderId="40" xfId="0" applyNumberFormat="1" applyFont="1" applyFill="1" applyBorder="1" applyAlignment="1" applyProtection="1">
      <alignment horizontal="right"/>
      <protection/>
    </xf>
    <xf numFmtId="0" fontId="11" fillId="18" borderId="10" xfId="0" applyFont="1" applyFill="1" applyBorder="1" applyAlignment="1" applyProtection="1">
      <alignment horizontal="center" vertical="center"/>
      <protection locked="0"/>
    </xf>
    <xf numFmtId="0" fontId="11" fillId="18" borderId="4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4" xfId="0" applyFont="1" applyBorder="1" applyAlignment="1">
      <alignment horizontal="right"/>
    </xf>
    <xf numFmtId="180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58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11" fillId="0" borderId="60" xfId="0" applyFont="1" applyBorder="1" applyAlignment="1">
      <alignment horizontal="right"/>
    </xf>
    <xf numFmtId="0" fontId="11" fillId="0" borderId="61" xfId="0" applyFont="1" applyBorder="1" applyAlignment="1">
      <alignment horizontal="right"/>
    </xf>
    <xf numFmtId="49" fontId="11" fillId="0" borderId="21" xfId="61" applyNumberFormat="1" applyFont="1" applyBorder="1" applyAlignment="1">
      <alignment horizontal="center"/>
      <protection/>
    </xf>
    <xf numFmtId="49" fontId="11" fillId="0" borderId="22" xfId="61" applyNumberFormat="1" applyFont="1" applyBorder="1" applyAlignment="1">
      <alignment horizontal="distributed"/>
      <protection/>
    </xf>
    <xf numFmtId="182" fontId="9" fillId="0" borderId="21" xfId="49" applyNumberFormat="1" applyFont="1" applyBorder="1" applyAlignment="1" applyProtection="1">
      <alignment/>
      <protection locked="0"/>
    </xf>
    <xf numFmtId="182" fontId="9" fillId="17" borderId="21" xfId="49" applyNumberFormat="1" applyFont="1" applyFill="1" applyBorder="1" applyAlignment="1">
      <alignment/>
    </xf>
    <xf numFmtId="183" fontId="9" fillId="17" borderId="21" xfId="49" applyNumberFormat="1" applyFont="1" applyFill="1" applyBorder="1" applyAlignment="1">
      <alignment/>
    </xf>
    <xf numFmtId="182" fontId="9" fillId="0" borderId="23" xfId="49" applyNumberFormat="1" applyFont="1" applyFill="1" applyBorder="1" applyAlignment="1" applyProtection="1">
      <alignment/>
      <protection locked="0"/>
    </xf>
    <xf numFmtId="182" fontId="9" fillId="0" borderId="19" xfId="49" applyNumberFormat="1" applyFont="1" applyBorder="1" applyAlignment="1" applyProtection="1">
      <alignment/>
      <protection locked="0"/>
    </xf>
    <xf numFmtId="182" fontId="9" fillId="0" borderId="62" xfId="49" applyNumberFormat="1" applyFont="1" applyBorder="1" applyAlignment="1" applyProtection="1">
      <alignment/>
      <protection locked="0"/>
    </xf>
    <xf numFmtId="182" fontId="9" fillId="0" borderId="20" xfId="49" applyNumberFormat="1" applyFont="1" applyBorder="1" applyAlignment="1" applyProtection="1">
      <alignment/>
      <protection locked="0"/>
    </xf>
    <xf numFmtId="49" fontId="11" fillId="0" borderId="26" xfId="61" applyNumberFormat="1" applyFont="1" applyBorder="1" applyAlignment="1">
      <alignment horizontal="center"/>
      <protection/>
    </xf>
    <xf numFmtId="49" fontId="11" fillId="0" borderId="27" xfId="61" applyNumberFormat="1" applyFont="1" applyBorder="1" applyAlignment="1">
      <alignment horizontal="distributed"/>
      <protection/>
    </xf>
    <xf numFmtId="182" fontId="9" fillId="0" borderId="26" xfId="49" applyNumberFormat="1" applyFont="1" applyBorder="1" applyAlignment="1" applyProtection="1">
      <alignment/>
      <protection locked="0"/>
    </xf>
    <xf numFmtId="182" fontId="9" fillId="17" borderId="26" xfId="49" applyNumberFormat="1" applyFont="1" applyFill="1" applyBorder="1" applyAlignment="1">
      <alignment/>
    </xf>
    <xf numFmtId="183" fontId="9" fillId="17" borderId="26" xfId="49" applyNumberFormat="1" applyFont="1" applyFill="1" applyBorder="1" applyAlignment="1">
      <alignment/>
    </xf>
    <xf numFmtId="182" fontId="9" fillId="0" borderId="28" xfId="49" applyNumberFormat="1" applyFont="1" applyFill="1" applyBorder="1" applyAlignment="1" applyProtection="1">
      <alignment/>
      <protection locked="0"/>
    </xf>
    <xf numFmtId="182" fontId="9" fillId="0" borderId="24" xfId="49" applyNumberFormat="1" applyFont="1" applyBorder="1" applyAlignment="1" applyProtection="1">
      <alignment/>
      <protection locked="0"/>
    </xf>
    <xf numFmtId="182" fontId="9" fillId="0" borderId="63" xfId="49" applyNumberFormat="1" applyFont="1" applyBorder="1" applyAlignment="1" applyProtection="1">
      <alignment/>
      <protection locked="0"/>
    </xf>
    <xf numFmtId="182" fontId="9" fillId="0" borderId="25" xfId="49" applyNumberFormat="1" applyFont="1" applyBorder="1" applyAlignment="1" applyProtection="1">
      <alignment/>
      <protection locked="0"/>
    </xf>
    <xf numFmtId="182" fontId="9" fillId="0" borderId="26" xfId="49" applyNumberFormat="1" applyFont="1" applyFill="1" applyBorder="1" applyAlignment="1" applyProtection="1">
      <alignment/>
      <protection locked="0"/>
    </xf>
    <xf numFmtId="182" fontId="9" fillId="0" borderId="24" xfId="49" applyNumberFormat="1" applyFont="1" applyFill="1" applyBorder="1" applyAlignment="1" applyProtection="1">
      <alignment/>
      <protection locked="0"/>
    </xf>
    <xf numFmtId="182" fontId="9" fillId="0" borderId="63" xfId="49" applyNumberFormat="1" applyFont="1" applyFill="1" applyBorder="1" applyAlignment="1" applyProtection="1">
      <alignment/>
      <protection locked="0"/>
    </xf>
    <xf numFmtId="182" fontId="9" fillId="0" borderId="25" xfId="49" applyNumberFormat="1" applyFont="1" applyFill="1" applyBorder="1" applyAlignment="1" applyProtection="1">
      <alignment/>
      <protection locked="0"/>
    </xf>
    <xf numFmtId="49" fontId="11" fillId="0" borderId="31" xfId="61" applyNumberFormat="1" applyFont="1" applyBorder="1" applyAlignment="1">
      <alignment horizontal="center"/>
      <protection/>
    </xf>
    <xf numFmtId="49" fontId="11" fillId="0" borderId="32" xfId="61" applyNumberFormat="1" applyFont="1" applyBorder="1" applyAlignment="1">
      <alignment horizontal="distributed"/>
      <protection/>
    </xf>
    <xf numFmtId="182" fontId="9" fillId="0" borderId="31" xfId="49" applyNumberFormat="1" applyFont="1" applyBorder="1" applyAlignment="1" applyProtection="1">
      <alignment/>
      <protection locked="0"/>
    </xf>
    <xf numFmtId="182" fontId="9" fillId="17" borderId="31" xfId="49" applyNumberFormat="1" applyFont="1" applyFill="1" applyBorder="1" applyAlignment="1">
      <alignment/>
    </xf>
    <xf numFmtId="183" fontId="9" fillId="17" borderId="31" xfId="49" applyNumberFormat="1" applyFont="1" applyFill="1" applyBorder="1" applyAlignment="1">
      <alignment/>
    </xf>
    <xf numFmtId="182" fontId="9" fillId="0" borderId="33" xfId="49" applyNumberFormat="1" applyFont="1" applyFill="1" applyBorder="1" applyAlignment="1" applyProtection="1">
      <alignment/>
      <protection locked="0"/>
    </xf>
    <xf numFmtId="182" fontId="9" fillId="0" borderId="29" xfId="49" applyNumberFormat="1" applyFont="1" applyBorder="1" applyAlignment="1" applyProtection="1">
      <alignment/>
      <protection locked="0"/>
    </xf>
    <xf numFmtId="182" fontId="9" fillId="0" borderId="64" xfId="49" applyNumberFormat="1" applyFont="1" applyBorder="1" applyAlignment="1" applyProtection="1">
      <alignment/>
      <protection locked="0"/>
    </xf>
    <xf numFmtId="182" fontId="9" fillId="0" borderId="30" xfId="49" applyNumberFormat="1" applyFont="1" applyBorder="1" applyAlignment="1" applyProtection="1">
      <alignment/>
      <protection locked="0"/>
    </xf>
    <xf numFmtId="182" fontId="9" fillId="0" borderId="31" xfId="49" applyNumberFormat="1" applyFont="1" applyBorder="1" applyAlignment="1" applyProtection="1">
      <alignment horizontal="right"/>
      <protection locked="0"/>
    </xf>
    <xf numFmtId="182" fontId="9" fillId="17" borderId="49" xfId="49" applyNumberFormat="1" applyFont="1" applyFill="1" applyBorder="1" applyAlignment="1">
      <alignment/>
    </xf>
    <xf numFmtId="184" fontId="9" fillId="17" borderId="49" xfId="49" applyNumberFormat="1" applyFont="1" applyFill="1" applyBorder="1" applyAlignment="1">
      <alignment/>
    </xf>
    <xf numFmtId="182" fontId="9" fillId="17" borderId="65" xfId="49" applyNumberFormat="1" applyFont="1" applyFill="1" applyBorder="1" applyAlignment="1">
      <alignment/>
    </xf>
    <xf numFmtId="182" fontId="9" fillId="17" borderId="66" xfId="49" applyNumberFormat="1" applyFont="1" applyFill="1" applyBorder="1" applyAlignment="1">
      <alignment/>
    </xf>
    <xf numFmtId="182" fontId="9" fillId="17" borderId="67" xfId="49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45" xfId="0" applyFont="1" applyFill="1" applyBorder="1" applyAlignment="1">
      <alignment/>
    </xf>
    <xf numFmtId="0" fontId="9" fillId="0" borderId="6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 wrapText="1"/>
    </xf>
    <xf numFmtId="0" fontId="9" fillId="0" borderId="58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60" xfId="0" applyFont="1" applyBorder="1" applyAlignment="1">
      <alignment horizontal="right"/>
    </xf>
    <xf numFmtId="0" fontId="9" fillId="0" borderId="61" xfId="0" applyFont="1" applyBorder="1" applyAlignment="1">
      <alignment horizontal="right"/>
    </xf>
    <xf numFmtId="182" fontId="9" fillId="0" borderId="21" xfId="49" applyNumberFormat="1" applyFont="1" applyFill="1" applyBorder="1" applyAlignment="1" applyProtection="1">
      <alignment/>
      <protection locked="0"/>
    </xf>
    <xf numFmtId="184" fontId="9" fillId="17" borderId="21" xfId="49" applyNumberFormat="1" applyFont="1" applyFill="1" applyBorder="1" applyAlignment="1">
      <alignment/>
    </xf>
    <xf numFmtId="38" fontId="9" fillId="0" borderId="21" xfId="49" applyFont="1" applyFill="1" applyBorder="1" applyAlignment="1" applyProtection="1">
      <alignment/>
      <protection locked="0"/>
    </xf>
    <xf numFmtId="184" fontId="9" fillId="17" borderId="26" xfId="49" applyNumberFormat="1" applyFont="1" applyFill="1" applyBorder="1" applyAlignment="1">
      <alignment/>
    </xf>
    <xf numFmtId="38" fontId="9" fillId="0" borderId="26" xfId="49" applyFont="1" applyBorder="1" applyAlignment="1" applyProtection="1">
      <alignment/>
      <protection locked="0"/>
    </xf>
    <xf numFmtId="184" fontId="9" fillId="17" borderId="31" xfId="49" applyNumberFormat="1" applyFont="1" applyFill="1" applyBorder="1" applyAlignment="1">
      <alignment/>
    </xf>
    <xf numFmtId="38" fontId="9" fillId="0" borderId="31" xfId="49" applyFont="1" applyBorder="1" applyAlignment="1" applyProtection="1">
      <alignment/>
      <protection locked="0"/>
    </xf>
    <xf numFmtId="38" fontId="9" fillId="0" borderId="21" xfId="49" applyFont="1" applyBorder="1" applyAlignment="1" applyProtection="1">
      <alignment/>
      <protection locked="0"/>
    </xf>
    <xf numFmtId="182" fontId="9" fillId="17" borderId="68" xfId="49" applyNumberFormat="1" applyFont="1" applyFill="1" applyBorder="1" applyAlignment="1">
      <alignment/>
    </xf>
    <xf numFmtId="38" fontId="9" fillId="17" borderId="68" xfId="49" applyFont="1" applyFill="1" applyBorder="1" applyAlignment="1">
      <alignment/>
    </xf>
    <xf numFmtId="182" fontId="9" fillId="17" borderId="69" xfId="0" applyNumberFormat="1" applyFont="1" applyFill="1" applyBorder="1" applyAlignment="1">
      <alignment horizontal="center"/>
    </xf>
    <xf numFmtId="182" fontId="9" fillId="17" borderId="50" xfId="0" applyNumberFormat="1" applyFont="1" applyFill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wrapText="1"/>
    </xf>
    <xf numFmtId="0" fontId="9" fillId="0" borderId="55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11" fillId="18" borderId="11" xfId="0" applyFont="1" applyFill="1" applyBorder="1" applyAlignment="1" applyProtection="1">
      <alignment horizontal="center" vertical="center"/>
      <protection locked="0"/>
    </xf>
    <xf numFmtId="0" fontId="11" fillId="18" borderId="18" xfId="0" applyFont="1" applyFill="1" applyBorder="1" applyAlignment="1" applyProtection="1">
      <alignment horizontal="center" vertical="center"/>
      <protection locked="0"/>
    </xf>
    <xf numFmtId="0" fontId="11" fillId="18" borderId="34" xfId="0" applyFont="1" applyFill="1" applyBorder="1" applyAlignment="1" applyProtection="1">
      <alignment horizontal="center" vertical="center"/>
      <protection locked="0"/>
    </xf>
    <xf numFmtId="0" fontId="11" fillId="18" borderId="17" xfId="0" applyFont="1" applyFill="1" applyBorder="1" applyAlignment="1" applyProtection="1">
      <alignment horizontal="center" vertical="center"/>
      <protection locked="0"/>
    </xf>
    <xf numFmtId="0" fontId="11" fillId="18" borderId="12" xfId="0" applyFont="1" applyFill="1" applyBorder="1" applyAlignment="1" applyProtection="1">
      <alignment horizontal="center" vertical="center"/>
      <protection locked="0"/>
    </xf>
    <xf numFmtId="0" fontId="11" fillId="18" borderId="0" xfId="0" applyFont="1" applyFill="1" applyBorder="1" applyAlignment="1" applyProtection="1">
      <alignment horizontal="center" vertical="center"/>
      <protection locked="0"/>
    </xf>
    <xf numFmtId="0" fontId="11" fillId="18" borderId="13" xfId="0" applyFont="1" applyFill="1" applyBorder="1" applyAlignment="1" applyProtection="1">
      <alignment horizontal="center" vertical="center"/>
      <protection locked="0"/>
    </xf>
    <xf numFmtId="180" fontId="11" fillId="18" borderId="16" xfId="0" applyNumberFormat="1" applyFont="1" applyFill="1" applyBorder="1" applyAlignment="1" applyProtection="1">
      <alignment horizontal="center" vertical="center" wrapText="1"/>
      <protection locked="0"/>
    </xf>
    <xf numFmtId="180" fontId="11" fillId="18" borderId="16" xfId="0" applyNumberFormat="1" applyFont="1" applyFill="1" applyBorder="1" applyAlignment="1" applyProtection="1">
      <alignment horizontal="center" vertical="center"/>
      <protection locked="0"/>
    </xf>
    <xf numFmtId="0" fontId="11" fillId="18" borderId="61" xfId="0" applyFont="1" applyFill="1" applyBorder="1" applyAlignment="1" applyProtection="1">
      <alignment horizontal="center" vertical="center" wrapText="1"/>
      <protection locked="0"/>
    </xf>
    <xf numFmtId="0" fontId="11" fillId="18" borderId="14" xfId="0" applyFont="1" applyFill="1" applyBorder="1" applyAlignment="1" applyProtection="1">
      <alignment horizontal="center" vertical="center" wrapText="1"/>
      <protection locked="0"/>
    </xf>
    <xf numFmtId="0" fontId="11" fillId="18" borderId="55" xfId="0" applyFont="1" applyFill="1" applyBorder="1" applyAlignment="1" applyProtection="1">
      <alignment horizontal="center" vertical="center" wrapText="1"/>
      <protection locked="0"/>
    </xf>
    <xf numFmtId="0" fontId="11" fillId="18" borderId="61" xfId="0" applyFont="1" applyFill="1" applyBorder="1" applyAlignment="1" applyProtection="1">
      <alignment horizontal="center" vertical="center"/>
      <protection locked="0"/>
    </xf>
    <xf numFmtId="0" fontId="11" fillId="18" borderId="14" xfId="0" applyFont="1" applyFill="1" applyBorder="1" applyAlignment="1" applyProtection="1">
      <alignment horizontal="center" vertical="center"/>
      <protection locked="0"/>
    </xf>
    <xf numFmtId="0" fontId="11" fillId="18" borderId="5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70" xfId="0" applyFont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center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70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1" fillId="18" borderId="15" xfId="0" applyFont="1" applyFill="1" applyBorder="1" applyAlignment="1" applyProtection="1">
      <alignment horizontal="center" vertical="center"/>
      <protection locked="0"/>
    </xf>
    <xf numFmtId="0" fontId="11" fillId="18" borderId="45" xfId="0" applyFont="1" applyFill="1" applyBorder="1" applyAlignment="1" applyProtection="1">
      <alignment horizontal="center" vertical="center"/>
      <protection locked="0"/>
    </xf>
    <xf numFmtId="180" fontId="11" fillId="0" borderId="61" xfId="0" applyNumberFormat="1" applyFont="1" applyBorder="1" applyAlignment="1">
      <alignment horizontal="center" vertical="center" wrapText="1"/>
    </xf>
    <xf numFmtId="180" fontId="11" fillId="0" borderId="5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0" fontId="11" fillId="18" borderId="6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0"/>
  <sheetViews>
    <sheetView tabSelected="1" zoomScaleSheetLayoutView="100" zoomScalePageLayoutView="0" workbookViewId="0" topLeftCell="A1">
      <pane xSplit="3" ySplit="7" topLeftCell="D5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2.8984375" style="5" customWidth="1"/>
    <col min="2" max="2" width="4.69921875" style="6" customWidth="1"/>
    <col min="3" max="3" width="10.59765625" style="7" customWidth="1"/>
    <col min="4" max="5" width="10.59765625" style="5" customWidth="1"/>
    <col min="6" max="6" width="9.5" style="5" bestFit="1" customWidth="1"/>
    <col min="7" max="8" width="9.5" style="8" bestFit="1" customWidth="1"/>
    <col min="9" max="10" width="8.5" style="5" bestFit="1" customWidth="1"/>
    <col min="11" max="11" width="7.3984375" style="5" customWidth="1"/>
    <col min="12" max="12" width="7.5" style="5" bestFit="1" customWidth="1"/>
    <col min="13" max="14" width="7.3984375" style="5" customWidth="1"/>
    <col min="15" max="15" width="7.59765625" style="5" customWidth="1"/>
    <col min="16" max="19" width="7.5" style="5" bestFit="1" customWidth="1"/>
    <col min="20" max="20" width="9.19921875" style="5" customWidth="1"/>
    <col min="21" max="21" width="8.5" style="5" bestFit="1" customWidth="1"/>
    <col min="22" max="25" width="6.8984375" style="5" customWidth="1"/>
    <col min="26" max="26" width="7.59765625" style="5" customWidth="1"/>
    <col min="27" max="27" width="8.19921875" style="5" customWidth="1"/>
    <col min="28" max="29" width="6.8984375" style="5" customWidth="1"/>
    <col min="30" max="16384" width="9" style="5" customWidth="1"/>
  </cols>
  <sheetData>
    <row r="1" spans="1:20" ht="13.5">
      <c r="A1" s="5" t="s">
        <v>341</v>
      </c>
      <c r="Q1" s="7"/>
      <c r="R1" s="7"/>
      <c r="S1" s="7"/>
      <c r="T1" s="7"/>
    </row>
    <row r="2" spans="1:23" s="7" customFormat="1" ht="17.25">
      <c r="A2" s="9" t="s">
        <v>32</v>
      </c>
      <c r="B2" s="3" t="s">
        <v>300</v>
      </c>
      <c r="C2" s="9"/>
      <c r="G2" s="10"/>
      <c r="H2" s="10"/>
      <c r="U2" s="1"/>
      <c r="W2" s="1"/>
    </row>
    <row r="3" spans="2:8" s="7" customFormat="1" ht="8.25" customHeight="1">
      <c r="B3" s="6"/>
      <c r="G3" s="10"/>
      <c r="H3" s="10"/>
    </row>
    <row r="4" spans="2:20" s="7" customFormat="1" ht="13.5" customHeight="1">
      <c r="B4" s="2"/>
      <c r="C4" s="11"/>
      <c r="D4" s="318" t="s">
        <v>26</v>
      </c>
      <c r="E4" s="318" t="s">
        <v>27</v>
      </c>
      <c r="F4" s="318" t="s">
        <v>285</v>
      </c>
      <c r="G4" s="316" t="s">
        <v>276</v>
      </c>
      <c r="H4" s="316" t="s">
        <v>275</v>
      </c>
      <c r="I4" s="201" t="s">
        <v>24</v>
      </c>
      <c r="J4" s="202"/>
      <c r="K4" s="309"/>
      <c r="L4" s="201" t="s">
        <v>25</v>
      </c>
      <c r="M4" s="202"/>
      <c r="N4" s="202"/>
      <c r="O4" s="202"/>
      <c r="P4" s="309"/>
      <c r="Q4" s="318" t="s">
        <v>292</v>
      </c>
      <c r="R4" s="318" t="s">
        <v>293</v>
      </c>
      <c r="S4" s="318" t="s">
        <v>294</v>
      </c>
      <c r="T4" s="321" t="s">
        <v>33</v>
      </c>
    </row>
    <row r="5" spans="2:20" s="7" customFormat="1" ht="13.5">
      <c r="B5" s="13"/>
      <c r="C5" s="14"/>
      <c r="D5" s="319"/>
      <c r="E5" s="319"/>
      <c r="F5" s="319"/>
      <c r="G5" s="317"/>
      <c r="H5" s="317"/>
      <c r="I5" s="310"/>
      <c r="J5" s="311"/>
      <c r="K5" s="312"/>
      <c r="L5" s="313"/>
      <c r="M5" s="314"/>
      <c r="N5" s="314"/>
      <c r="O5" s="314"/>
      <c r="P5" s="315"/>
      <c r="Q5" s="319"/>
      <c r="R5" s="319"/>
      <c r="S5" s="319"/>
      <c r="T5" s="322"/>
    </row>
    <row r="6" spans="2:20" s="7" customFormat="1" ht="15" customHeight="1">
      <c r="B6" s="13"/>
      <c r="C6" s="14"/>
      <c r="D6" s="320"/>
      <c r="E6" s="320"/>
      <c r="F6" s="320"/>
      <c r="G6" s="317"/>
      <c r="H6" s="317"/>
      <c r="I6" s="16" t="s">
        <v>31</v>
      </c>
      <c r="J6" s="16" t="s">
        <v>30</v>
      </c>
      <c r="K6" s="16" t="s">
        <v>286</v>
      </c>
      <c r="L6" s="16" t="s">
        <v>0</v>
      </c>
      <c r="M6" s="16" t="s">
        <v>1</v>
      </c>
      <c r="N6" s="16" t="s">
        <v>2</v>
      </c>
      <c r="O6" s="17" t="s">
        <v>287</v>
      </c>
      <c r="P6" s="18" t="s">
        <v>3</v>
      </c>
      <c r="Q6" s="320"/>
      <c r="R6" s="320"/>
      <c r="S6" s="320"/>
      <c r="T6" s="323"/>
    </row>
    <row r="7" spans="2:20" s="7" customFormat="1" ht="15" customHeight="1">
      <c r="B7" s="19"/>
      <c r="C7" s="20"/>
      <c r="D7" s="21" t="s">
        <v>28</v>
      </c>
      <c r="E7" s="21" t="s">
        <v>28</v>
      </c>
      <c r="F7" s="21" t="s">
        <v>29</v>
      </c>
      <c r="G7" s="22" t="s">
        <v>277</v>
      </c>
      <c r="H7" s="22" t="s">
        <v>288</v>
      </c>
      <c r="I7" s="23" t="s">
        <v>28</v>
      </c>
      <c r="J7" s="23" t="s">
        <v>28</v>
      </c>
      <c r="K7" s="23" t="s">
        <v>28</v>
      </c>
      <c r="L7" s="23" t="s">
        <v>28</v>
      </c>
      <c r="M7" s="23" t="s">
        <v>28</v>
      </c>
      <c r="N7" s="23" t="s">
        <v>28</v>
      </c>
      <c r="O7" s="23" t="s">
        <v>28</v>
      </c>
      <c r="P7" s="23" t="s">
        <v>28</v>
      </c>
      <c r="Q7" s="21" t="s">
        <v>28</v>
      </c>
      <c r="R7" s="21" t="s">
        <v>28</v>
      </c>
      <c r="S7" s="21" t="s">
        <v>28</v>
      </c>
      <c r="T7" s="14"/>
    </row>
    <row r="8" spans="1:22" s="7" customFormat="1" ht="13.5" customHeight="1">
      <c r="A8" s="7">
        <v>1</v>
      </c>
      <c r="B8" s="24" t="s">
        <v>289</v>
      </c>
      <c r="C8" s="25" t="s">
        <v>162</v>
      </c>
      <c r="D8" s="26">
        <v>22560</v>
      </c>
      <c r="E8" s="27">
        <v>20701</v>
      </c>
      <c r="F8" s="28">
        <v>3135</v>
      </c>
      <c r="G8" s="29">
        <f>F8/E8</f>
        <v>0.15144195932563645</v>
      </c>
      <c r="H8" s="29">
        <f>P8/E8*100</f>
        <v>4.840345877010773</v>
      </c>
      <c r="I8" s="30">
        <v>13539</v>
      </c>
      <c r="J8" s="30">
        <v>5559</v>
      </c>
      <c r="K8" s="30">
        <v>601</v>
      </c>
      <c r="L8" s="30">
        <v>815</v>
      </c>
      <c r="M8" s="30">
        <v>129</v>
      </c>
      <c r="N8" s="30">
        <v>42</v>
      </c>
      <c r="O8" s="30">
        <v>16</v>
      </c>
      <c r="P8" s="31">
        <f>SUM(L8:O8)</f>
        <v>1002</v>
      </c>
      <c r="Q8" s="28">
        <v>1070</v>
      </c>
      <c r="R8" s="28">
        <v>1338</v>
      </c>
      <c r="S8" s="28">
        <v>527</v>
      </c>
      <c r="T8" s="32"/>
      <c r="U8" s="194">
        <f>I8+J8+K8+P8</f>
        <v>20701</v>
      </c>
      <c r="V8" s="7">
        <f>E8/U8</f>
        <v>1</v>
      </c>
    </row>
    <row r="9" spans="1:27" s="42" customFormat="1" ht="13.5">
      <c r="A9" s="42">
        <v>2</v>
      </c>
      <c r="B9" s="64" t="s">
        <v>290</v>
      </c>
      <c r="C9" s="52" t="s">
        <v>163</v>
      </c>
      <c r="D9" s="35">
        <v>10609</v>
      </c>
      <c r="E9" s="153">
        <v>10025</v>
      </c>
      <c r="F9" s="37">
        <v>1354</v>
      </c>
      <c r="G9" s="154">
        <f aca="true" t="shared" si="0" ref="G9:G58">F9/E9</f>
        <v>0.13506234413965088</v>
      </c>
      <c r="H9" s="154">
        <f aca="true" t="shared" si="1" ref="H9:H58">P9/E9*100</f>
        <v>4.359102244389027</v>
      </c>
      <c r="I9" s="39">
        <v>6317</v>
      </c>
      <c r="J9" s="39">
        <v>3025</v>
      </c>
      <c r="K9" s="39">
        <v>246</v>
      </c>
      <c r="L9" s="39">
        <v>373</v>
      </c>
      <c r="M9" s="39">
        <v>46</v>
      </c>
      <c r="N9" s="39">
        <v>15</v>
      </c>
      <c r="O9" s="39">
        <v>3</v>
      </c>
      <c r="P9" s="155">
        <f aca="true" t="shared" si="2" ref="P9:P54">SUM(L9:O9)</f>
        <v>437</v>
      </c>
      <c r="Q9" s="37">
        <v>259</v>
      </c>
      <c r="R9" s="37">
        <v>803</v>
      </c>
      <c r="S9" s="37">
        <v>627</v>
      </c>
      <c r="T9" s="41"/>
      <c r="U9" s="42">
        <f aca="true" t="shared" si="3" ref="U9:U54">I9+J9+K9+P9</f>
        <v>10025</v>
      </c>
      <c r="V9" s="71">
        <f aca="true" t="shared" si="4" ref="V9:V54">E9/U9</f>
        <v>1</v>
      </c>
      <c r="W9" s="71"/>
      <c r="X9" s="71"/>
      <c r="Y9" s="71"/>
      <c r="Z9" s="71"/>
      <c r="AA9" s="71"/>
    </row>
    <row r="10" spans="1:22" s="7" customFormat="1" ht="13.5">
      <c r="A10" s="7">
        <v>3</v>
      </c>
      <c r="B10" s="33" t="s">
        <v>291</v>
      </c>
      <c r="C10" s="34" t="s">
        <v>164</v>
      </c>
      <c r="D10" s="35">
        <v>10754</v>
      </c>
      <c r="E10" s="36">
        <v>10363</v>
      </c>
      <c r="F10" s="37">
        <v>1041</v>
      </c>
      <c r="G10" s="38">
        <f t="shared" si="0"/>
        <v>0.10045353662066969</v>
      </c>
      <c r="H10" s="38">
        <f t="shared" si="1"/>
        <v>3.280903213355206</v>
      </c>
      <c r="I10" s="39">
        <v>6074</v>
      </c>
      <c r="J10" s="39">
        <v>3937</v>
      </c>
      <c r="K10" s="39">
        <v>12</v>
      </c>
      <c r="L10" s="39">
        <v>286</v>
      </c>
      <c r="M10" s="39">
        <v>40</v>
      </c>
      <c r="N10" s="39">
        <v>14</v>
      </c>
      <c r="O10" s="39">
        <v>0</v>
      </c>
      <c r="P10" s="40">
        <f t="shared" si="2"/>
        <v>340</v>
      </c>
      <c r="Q10" s="37">
        <v>280</v>
      </c>
      <c r="R10" s="37">
        <v>586</v>
      </c>
      <c r="S10" s="37">
        <v>93</v>
      </c>
      <c r="T10" s="41"/>
      <c r="U10" s="7">
        <f t="shared" si="3"/>
        <v>10363</v>
      </c>
      <c r="V10" s="7">
        <f t="shared" si="4"/>
        <v>1</v>
      </c>
    </row>
    <row r="11" spans="1:22" s="7" customFormat="1" ht="13.5">
      <c r="A11" s="7">
        <v>4</v>
      </c>
      <c r="B11" s="33" t="s">
        <v>42</v>
      </c>
      <c r="C11" s="34" t="s">
        <v>165</v>
      </c>
      <c r="D11" s="35">
        <v>10713</v>
      </c>
      <c r="E11" s="36">
        <v>10081</v>
      </c>
      <c r="F11" s="37">
        <v>1574</v>
      </c>
      <c r="G11" s="38">
        <f t="shared" si="0"/>
        <v>0.1561353040372979</v>
      </c>
      <c r="H11" s="38">
        <f t="shared" si="1"/>
        <v>5.059021922428331</v>
      </c>
      <c r="I11" s="39">
        <v>6867</v>
      </c>
      <c r="J11" s="39">
        <v>2509</v>
      </c>
      <c r="K11" s="39">
        <v>195</v>
      </c>
      <c r="L11" s="39">
        <v>451</v>
      </c>
      <c r="M11" s="39">
        <v>47</v>
      </c>
      <c r="N11" s="39">
        <v>12</v>
      </c>
      <c r="O11" s="39">
        <v>0</v>
      </c>
      <c r="P11" s="40">
        <f t="shared" si="2"/>
        <v>510</v>
      </c>
      <c r="Q11" s="37">
        <v>343</v>
      </c>
      <c r="R11" s="37">
        <v>815</v>
      </c>
      <c r="S11" s="37">
        <v>117</v>
      </c>
      <c r="T11" s="41"/>
      <c r="U11" s="7">
        <f t="shared" si="3"/>
        <v>10081</v>
      </c>
      <c r="V11" s="7">
        <f t="shared" si="4"/>
        <v>1</v>
      </c>
    </row>
    <row r="12" spans="1:22" s="7" customFormat="1" ht="13.5">
      <c r="A12" s="7">
        <v>5</v>
      </c>
      <c r="B12" s="109" t="s">
        <v>43</v>
      </c>
      <c r="C12" s="110" t="s">
        <v>166</v>
      </c>
      <c r="D12" s="111">
        <v>5372</v>
      </c>
      <c r="E12" s="112">
        <v>5158</v>
      </c>
      <c r="F12" s="113">
        <v>700</v>
      </c>
      <c r="G12" s="114">
        <f t="shared" si="0"/>
        <v>0.13571151609150833</v>
      </c>
      <c r="H12" s="114">
        <f t="shared" si="1"/>
        <v>4.866227219852656</v>
      </c>
      <c r="I12" s="115">
        <v>4288</v>
      </c>
      <c r="J12" s="115">
        <v>584</v>
      </c>
      <c r="K12" s="115">
        <v>35</v>
      </c>
      <c r="L12" s="115">
        <v>208</v>
      </c>
      <c r="M12" s="115">
        <v>22</v>
      </c>
      <c r="N12" s="115">
        <v>14</v>
      </c>
      <c r="O12" s="115">
        <v>7</v>
      </c>
      <c r="P12" s="116">
        <f t="shared" si="2"/>
        <v>251</v>
      </c>
      <c r="Q12" s="113">
        <v>128</v>
      </c>
      <c r="R12" s="113">
        <v>405</v>
      </c>
      <c r="S12" s="113">
        <v>100</v>
      </c>
      <c r="T12" s="41"/>
      <c r="U12" s="7">
        <f t="shared" si="3"/>
        <v>5158</v>
      </c>
      <c r="V12" s="7">
        <f t="shared" si="4"/>
        <v>1</v>
      </c>
    </row>
    <row r="13" spans="1:22" s="7" customFormat="1" ht="13.5">
      <c r="A13" s="7">
        <v>6</v>
      </c>
      <c r="B13" s="24" t="s">
        <v>44</v>
      </c>
      <c r="C13" s="25" t="s">
        <v>167</v>
      </c>
      <c r="D13" s="26">
        <v>9564</v>
      </c>
      <c r="E13" s="27">
        <v>9351</v>
      </c>
      <c r="F13" s="28">
        <v>1024</v>
      </c>
      <c r="G13" s="29">
        <f t="shared" si="0"/>
        <v>0.10950700459843866</v>
      </c>
      <c r="H13" s="29">
        <f t="shared" si="1"/>
        <v>3.6466688054753504</v>
      </c>
      <c r="I13" s="30">
        <v>7594</v>
      </c>
      <c r="J13" s="30">
        <v>1412</v>
      </c>
      <c r="K13" s="30">
        <v>4</v>
      </c>
      <c r="L13" s="30">
        <v>291</v>
      </c>
      <c r="M13" s="30">
        <v>35</v>
      </c>
      <c r="N13" s="30">
        <v>15</v>
      </c>
      <c r="O13" s="30">
        <v>0</v>
      </c>
      <c r="P13" s="31">
        <f t="shared" si="2"/>
        <v>341</v>
      </c>
      <c r="Q13" s="28">
        <v>321</v>
      </c>
      <c r="R13" s="28">
        <v>460</v>
      </c>
      <c r="S13" s="28">
        <v>471</v>
      </c>
      <c r="T13" s="41"/>
      <c r="U13" s="7">
        <f t="shared" si="3"/>
        <v>9351</v>
      </c>
      <c r="V13" s="7">
        <f t="shared" si="4"/>
        <v>1</v>
      </c>
    </row>
    <row r="14" spans="1:22" s="7" customFormat="1" ht="13.5">
      <c r="A14" s="7">
        <v>7</v>
      </c>
      <c r="B14" s="33" t="s">
        <v>45</v>
      </c>
      <c r="C14" s="34" t="s">
        <v>168</v>
      </c>
      <c r="D14" s="35">
        <v>11502</v>
      </c>
      <c r="E14" s="36">
        <v>10937</v>
      </c>
      <c r="F14" s="37">
        <v>2107</v>
      </c>
      <c r="G14" s="38">
        <f t="shared" si="0"/>
        <v>0.1926488068025967</v>
      </c>
      <c r="H14" s="38">
        <f t="shared" si="1"/>
        <v>4.425345158635823</v>
      </c>
      <c r="I14" s="39">
        <v>2834</v>
      </c>
      <c r="J14" s="39">
        <v>7391</v>
      </c>
      <c r="K14" s="39">
        <v>228</v>
      </c>
      <c r="L14" s="39">
        <v>401</v>
      </c>
      <c r="M14" s="39">
        <v>44</v>
      </c>
      <c r="N14" s="39">
        <v>33</v>
      </c>
      <c r="O14" s="39">
        <v>6</v>
      </c>
      <c r="P14" s="40">
        <f t="shared" si="2"/>
        <v>484</v>
      </c>
      <c r="Q14" s="37">
        <v>315</v>
      </c>
      <c r="R14" s="37">
        <v>844</v>
      </c>
      <c r="S14" s="37">
        <v>213</v>
      </c>
      <c r="T14" s="41"/>
      <c r="U14" s="7">
        <f t="shared" si="3"/>
        <v>10937</v>
      </c>
      <c r="V14" s="7">
        <f t="shared" si="4"/>
        <v>1</v>
      </c>
    </row>
    <row r="15" spans="1:22" s="7" customFormat="1" ht="13.5">
      <c r="A15" s="7">
        <v>8</v>
      </c>
      <c r="B15" s="33" t="s">
        <v>46</v>
      </c>
      <c r="C15" s="34" t="s">
        <v>169</v>
      </c>
      <c r="D15" s="35">
        <v>25252</v>
      </c>
      <c r="E15" s="36">
        <v>23008</v>
      </c>
      <c r="F15" s="37">
        <v>2320</v>
      </c>
      <c r="G15" s="38">
        <f t="shared" si="0"/>
        <v>0.10083449235048679</v>
      </c>
      <c r="H15" s="38">
        <f t="shared" si="1"/>
        <v>3.294506258692629</v>
      </c>
      <c r="I15" s="39">
        <v>17934</v>
      </c>
      <c r="J15" s="39">
        <v>4238</v>
      </c>
      <c r="K15" s="39">
        <v>78</v>
      </c>
      <c r="L15" s="39">
        <v>646</v>
      </c>
      <c r="M15" s="39">
        <v>77</v>
      </c>
      <c r="N15" s="39">
        <v>32</v>
      </c>
      <c r="O15" s="39">
        <v>3</v>
      </c>
      <c r="P15" s="40">
        <f t="shared" si="2"/>
        <v>758</v>
      </c>
      <c r="Q15" s="37">
        <v>490</v>
      </c>
      <c r="R15" s="37">
        <v>1524</v>
      </c>
      <c r="S15" s="37">
        <v>543</v>
      </c>
      <c r="T15" s="41"/>
      <c r="U15" s="7">
        <f t="shared" si="3"/>
        <v>23008</v>
      </c>
      <c r="V15" s="7">
        <f t="shared" si="4"/>
        <v>1</v>
      </c>
    </row>
    <row r="16" spans="1:22" s="7" customFormat="1" ht="13.5">
      <c r="A16" s="7">
        <v>9</v>
      </c>
      <c r="B16" s="33" t="s">
        <v>47</v>
      </c>
      <c r="C16" s="34" t="s">
        <v>170</v>
      </c>
      <c r="D16" s="35">
        <v>13241</v>
      </c>
      <c r="E16" s="36">
        <v>12456</v>
      </c>
      <c r="F16" s="37">
        <v>1375</v>
      </c>
      <c r="G16" s="38">
        <f t="shared" si="0"/>
        <v>0.11038856775850996</v>
      </c>
      <c r="H16" s="38">
        <f t="shared" si="1"/>
        <v>3.821451509312781</v>
      </c>
      <c r="I16" s="39">
        <v>7243</v>
      </c>
      <c r="J16" s="39">
        <v>736</v>
      </c>
      <c r="K16" s="39">
        <v>4001</v>
      </c>
      <c r="L16" s="39">
        <v>328</v>
      </c>
      <c r="M16" s="39">
        <v>36</v>
      </c>
      <c r="N16" s="39">
        <v>15</v>
      </c>
      <c r="O16" s="39">
        <v>97</v>
      </c>
      <c r="P16" s="40">
        <f t="shared" si="2"/>
        <v>476</v>
      </c>
      <c r="Q16" s="37">
        <v>467</v>
      </c>
      <c r="R16" s="37">
        <v>810</v>
      </c>
      <c r="S16" s="37">
        <v>290</v>
      </c>
      <c r="T16" s="41"/>
      <c r="U16" s="7">
        <f t="shared" si="3"/>
        <v>12456</v>
      </c>
      <c r="V16" s="7">
        <f t="shared" si="4"/>
        <v>1</v>
      </c>
    </row>
    <row r="17" spans="1:22" s="42" customFormat="1" ht="13.5">
      <c r="A17" s="42">
        <v>10</v>
      </c>
      <c r="B17" s="43" t="s">
        <v>48</v>
      </c>
      <c r="C17" s="44" t="s">
        <v>171</v>
      </c>
      <c r="D17" s="45">
        <v>17920</v>
      </c>
      <c r="E17" s="180">
        <v>16525</v>
      </c>
      <c r="F17" s="47">
        <v>1880</v>
      </c>
      <c r="G17" s="191">
        <f t="shared" si="0"/>
        <v>0.11376701966717095</v>
      </c>
      <c r="H17" s="191">
        <f t="shared" si="1"/>
        <v>3.479576399394856</v>
      </c>
      <c r="I17" s="49">
        <v>12254</v>
      </c>
      <c r="J17" s="49">
        <v>1642</v>
      </c>
      <c r="K17" s="49">
        <v>2054</v>
      </c>
      <c r="L17" s="49">
        <v>463</v>
      </c>
      <c r="M17" s="49">
        <v>78</v>
      </c>
      <c r="N17" s="49">
        <v>33</v>
      </c>
      <c r="O17" s="49">
        <v>1</v>
      </c>
      <c r="P17" s="179">
        <f t="shared" si="2"/>
        <v>575</v>
      </c>
      <c r="Q17" s="47">
        <v>493</v>
      </c>
      <c r="R17" s="47">
        <v>1265</v>
      </c>
      <c r="S17" s="47">
        <v>4510</v>
      </c>
      <c r="T17" s="51"/>
      <c r="U17" s="42">
        <f t="shared" si="3"/>
        <v>16525</v>
      </c>
      <c r="V17" s="42">
        <f t="shared" si="4"/>
        <v>1</v>
      </c>
    </row>
    <row r="18" spans="1:22" s="7" customFormat="1" ht="13.5">
      <c r="A18" s="7">
        <v>11</v>
      </c>
      <c r="B18" s="24" t="s">
        <v>49</v>
      </c>
      <c r="C18" s="25" t="s">
        <v>172</v>
      </c>
      <c r="D18" s="26">
        <v>48056</v>
      </c>
      <c r="E18" s="27">
        <v>43475</v>
      </c>
      <c r="F18" s="28">
        <v>3541</v>
      </c>
      <c r="G18" s="29">
        <f t="shared" si="0"/>
        <v>0.08144910868315124</v>
      </c>
      <c r="H18" s="29">
        <f t="shared" si="1"/>
        <v>2.7303047728579646</v>
      </c>
      <c r="I18" s="30">
        <v>28561</v>
      </c>
      <c r="J18" s="30">
        <v>9935</v>
      </c>
      <c r="K18" s="30">
        <v>3792</v>
      </c>
      <c r="L18" s="30">
        <v>1018</v>
      </c>
      <c r="M18" s="30">
        <v>123</v>
      </c>
      <c r="N18" s="30">
        <v>37</v>
      </c>
      <c r="O18" s="30">
        <v>9</v>
      </c>
      <c r="P18" s="31">
        <f t="shared" si="2"/>
        <v>1187</v>
      </c>
      <c r="Q18" s="28">
        <v>989</v>
      </c>
      <c r="R18" s="28">
        <v>3144</v>
      </c>
      <c r="S18" s="28">
        <v>4080</v>
      </c>
      <c r="T18" s="32"/>
      <c r="U18" s="7">
        <f t="shared" si="3"/>
        <v>43475</v>
      </c>
      <c r="V18" s="7">
        <f t="shared" si="4"/>
        <v>1</v>
      </c>
    </row>
    <row r="19" spans="1:22" s="7" customFormat="1" ht="13.5">
      <c r="A19" s="7">
        <v>12</v>
      </c>
      <c r="B19" s="33" t="s">
        <v>50</v>
      </c>
      <c r="C19" s="34" t="s">
        <v>173</v>
      </c>
      <c r="D19" s="35">
        <v>36612</v>
      </c>
      <c r="E19" s="36">
        <v>32968</v>
      </c>
      <c r="F19" s="37">
        <v>3050</v>
      </c>
      <c r="G19" s="38">
        <f t="shared" si="0"/>
        <v>0.09251395292404756</v>
      </c>
      <c r="H19" s="38">
        <f t="shared" si="1"/>
        <v>3.0180781363746667</v>
      </c>
      <c r="I19" s="39">
        <v>14420</v>
      </c>
      <c r="J19" s="39">
        <v>16886</v>
      </c>
      <c r="K19" s="39">
        <v>667</v>
      </c>
      <c r="L19" s="39">
        <v>839</v>
      </c>
      <c r="M19" s="39">
        <v>102</v>
      </c>
      <c r="N19" s="39">
        <v>53</v>
      </c>
      <c r="O19" s="39">
        <v>1</v>
      </c>
      <c r="P19" s="40">
        <f t="shared" si="2"/>
        <v>995</v>
      </c>
      <c r="Q19" s="37">
        <v>1921</v>
      </c>
      <c r="R19" s="37">
        <v>3125</v>
      </c>
      <c r="S19" s="37">
        <v>1946</v>
      </c>
      <c r="T19" s="41"/>
      <c r="U19" s="7">
        <f t="shared" si="3"/>
        <v>32968</v>
      </c>
      <c r="V19" s="7">
        <f t="shared" si="4"/>
        <v>1</v>
      </c>
    </row>
    <row r="20" spans="1:22" s="7" customFormat="1" ht="13.5">
      <c r="A20" s="7">
        <v>13</v>
      </c>
      <c r="B20" s="33" t="s">
        <v>51</v>
      </c>
      <c r="C20" s="34" t="s">
        <v>174</v>
      </c>
      <c r="D20" s="35">
        <v>33839</v>
      </c>
      <c r="E20" s="36">
        <v>30649</v>
      </c>
      <c r="F20" s="37">
        <v>2117</v>
      </c>
      <c r="G20" s="38">
        <f t="shared" si="0"/>
        <v>0.0690724004045809</v>
      </c>
      <c r="H20" s="38">
        <f t="shared" si="1"/>
        <v>2.2904499331136416</v>
      </c>
      <c r="I20" s="39">
        <v>11003</v>
      </c>
      <c r="J20" s="39">
        <v>18943</v>
      </c>
      <c r="K20" s="39">
        <v>1</v>
      </c>
      <c r="L20" s="39">
        <v>593</v>
      </c>
      <c r="M20" s="39">
        <v>82</v>
      </c>
      <c r="N20" s="39">
        <v>27</v>
      </c>
      <c r="O20" s="39">
        <v>0</v>
      </c>
      <c r="P20" s="40">
        <f t="shared" si="2"/>
        <v>702</v>
      </c>
      <c r="Q20" s="37">
        <v>1219</v>
      </c>
      <c r="R20" s="37">
        <v>2520</v>
      </c>
      <c r="S20" s="37">
        <v>2339</v>
      </c>
      <c r="T20" s="41"/>
      <c r="U20" s="7">
        <f t="shared" si="3"/>
        <v>30649</v>
      </c>
      <c r="V20" s="7">
        <f t="shared" si="4"/>
        <v>1</v>
      </c>
    </row>
    <row r="21" spans="1:22" s="7" customFormat="1" ht="13.5">
      <c r="A21" s="7">
        <v>14</v>
      </c>
      <c r="B21" s="33" t="s">
        <v>52</v>
      </c>
      <c r="C21" s="34" t="s">
        <v>4</v>
      </c>
      <c r="D21" s="35">
        <v>20278</v>
      </c>
      <c r="E21" s="36">
        <v>18608</v>
      </c>
      <c r="F21" s="37">
        <v>1208</v>
      </c>
      <c r="G21" s="38">
        <f t="shared" si="0"/>
        <v>0.0649183147033534</v>
      </c>
      <c r="H21" s="38">
        <f t="shared" si="1"/>
        <v>2.1926053310404128</v>
      </c>
      <c r="I21" s="39">
        <v>11403</v>
      </c>
      <c r="J21" s="39">
        <v>6704</v>
      </c>
      <c r="K21" s="39">
        <v>93</v>
      </c>
      <c r="L21" s="39">
        <v>333</v>
      </c>
      <c r="M21" s="39">
        <v>47</v>
      </c>
      <c r="N21" s="39">
        <v>24</v>
      </c>
      <c r="O21" s="39">
        <v>4</v>
      </c>
      <c r="P21" s="40">
        <f t="shared" si="2"/>
        <v>408</v>
      </c>
      <c r="Q21" s="37">
        <v>1173</v>
      </c>
      <c r="R21" s="37">
        <v>1703</v>
      </c>
      <c r="S21" s="37">
        <v>1347</v>
      </c>
      <c r="T21" s="41"/>
      <c r="U21" s="7">
        <f t="shared" si="3"/>
        <v>18608</v>
      </c>
      <c r="V21" s="7">
        <f t="shared" si="4"/>
        <v>1</v>
      </c>
    </row>
    <row r="22" spans="1:22" s="7" customFormat="1" ht="13.5">
      <c r="A22" s="7">
        <v>15</v>
      </c>
      <c r="B22" s="109" t="s">
        <v>53</v>
      </c>
      <c r="C22" s="110" t="s">
        <v>175</v>
      </c>
      <c r="D22" s="111">
        <v>12184</v>
      </c>
      <c r="E22" s="112">
        <v>11698</v>
      </c>
      <c r="F22" s="113">
        <v>1121</v>
      </c>
      <c r="G22" s="114">
        <f t="shared" si="0"/>
        <v>0.09582834672593606</v>
      </c>
      <c r="H22" s="114">
        <f t="shared" si="1"/>
        <v>3.393742520088904</v>
      </c>
      <c r="I22" s="49">
        <v>0</v>
      </c>
      <c r="J22" s="45">
        <v>0</v>
      </c>
      <c r="K22" s="115">
        <v>11301</v>
      </c>
      <c r="L22" s="115">
        <v>345</v>
      </c>
      <c r="M22" s="115">
        <v>27</v>
      </c>
      <c r="N22" s="115">
        <v>24</v>
      </c>
      <c r="O22" s="115">
        <v>1</v>
      </c>
      <c r="P22" s="116">
        <f t="shared" si="2"/>
        <v>397</v>
      </c>
      <c r="Q22" s="113">
        <v>94</v>
      </c>
      <c r="R22" s="113">
        <v>261</v>
      </c>
      <c r="S22" s="113">
        <v>183</v>
      </c>
      <c r="T22" s="41"/>
      <c r="U22" s="7">
        <f t="shared" si="3"/>
        <v>11698</v>
      </c>
      <c r="V22" s="7">
        <f t="shared" si="4"/>
        <v>1</v>
      </c>
    </row>
    <row r="23" spans="1:22" s="7" customFormat="1" ht="13.5">
      <c r="A23" s="7">
        <v>16</v>
      </c>
      <c r="B23" s="24" t="s">
        <v>54</v>
      </c>
      <c r="C23" s="25" t="s">
        <v>176</v>
      </c>
      <c r="D23" s="26">
        <v>5469</v>
      </c>
      <c r="E23" s="27">
        <v>5331</v>
      </c>
      <c r="F23" s="28">
        <v>300</v>
      </c>
      <c r="G23" s="29">
        <f t="shared" si="0"/>
        <v>0.056274620146314014</v>
      </c>
      <c r="H23" s="29">
        <f t="shared" si="1"/>
        <v>1.8007878446820484</v>
      </c>
      <c r="I23" s="30">
        <v>1908</v>
      </c>
      <c r="J23" s="30">
        <v>3327</v>
      </c>
      <c r="K23" s="30">
        <v>0</v>
      </c>
      <c r="L23" s="30">
        <v>81</v>
      </c>
      <c r="M23" s="30">
        <v>11</v>
      </c>
      <c r="N23" s="30">
        <v>4</v>
      </c>
      <c r="O23" s="30">
        <v>0</v>
      </c>
      <c r="P23" s="31">
        <f t="shared" si="2"/>
        <v>96</v>
      </c>
      <c r="Q23" s="28">
        <v>215</v>
      </c>
      <c r="R23" s="28">
        <v>413</v>
      </c>
      <c r="S23" s="28">
        <v>157</v>
      </c>
      <c r="T23" s="41"/>
      <c r="U23" s="7">
        <f t="shared" si="3"/>
        <v>5331</v>
      </c>
      <c r="V23" s="7">
        <f t="shared" si="4"/>
        <v>1</v>
      </c>
    </row>
    <row r="24" spans="1:22" s="7" customFormat="1" ht="13.5">
      <c r="A24" s="7">
        <v>17</v>
      </c>
      <c r="B24" s="33" t="s">
        <v>55</v>
      </c>
      <c r="C24" s="52" t="s">
        <v>177</v>
      </c>
      <c r="D24" s="35">
        <v>6067</v>
      </c>
      <c r="E24" s="36">
        <v>5856</v>
      </c>
      <c r="F24" s="37">
        <v>328</v>
      </c>
      <c r="G24" s="38">
        <f t="shared" si="0"/>
        <v>0.056010928961748634</v>
      </c>
      <c r="H24" s="38">
        <f t="shared" si="1"/>
        <v>2.3224043715846996</v>
      </c>
      <c r="I24" s="39">
        <v>3934</v>
      </c>
      <c r="J24" s="39">
        <v>1724</v>
      </c>
      <c r="K24" s="39">
        <v>62</v>
      </c>
      <c r="L24" s="39">
        <v>125</v>
      </c>
      <c r="M24" s="39">
        <v>3</v>
      </c>
      <c r="N24" s="39">
        <v>5</v>
      </c>
      <c r="O24" s="39">
        <v>3</v>
      </c>
      <c r="P24" s="40">
        <f t="shared" si="2"/>
        <v>136</v>
      </c>
      <c r="Q24" s="37">
        <v>115</v>
      </c>
      <c r="R24" s="37">
        <v>323</v>
      </c>
      <c r="S24" s="37">
        <v>108</v>
      </c>
      <c r="T24" s="41"/>
      <c r="U24" s="7">
        <f t="shared" si="3"/>
        <v>5856</v>
      </c>
      <c r="V24" s="7">
        <f t="shared" si="4"/>
        <v>1</v>
      </c>
    </row>
    <row r="25" spans="1:22" s="7" customFormat="1" ht="13.5">
      <c r="A25" s="7">
        <v>18</v>
      </c>
      <c r="B25" s="33" t="s">
        <v>56</v>
      </c>
      <c r="C25" s="34" t="s">
        <v>178</v>
      </c>
      <c r="D25" s="35">
        <v>7304</v>
      </c>
      <c r="E25" s="36">
        <v>7056</v>
      </c>
      <c r="F25" s="37">
        <v>463</v>
      </c>
      <c r="G25" s="38">
        <f t="shared" si="0"/>
        <v>0.06561791383219955</v>
      </c>
      <c r="H25" s="38">
        <f t="shared" si="1"/>
        <v>2.083333333333333</v>
      </c>
      <c r="I25" s="39">
        <v>6323</v>
      </c>
      <c r="J25" s="39">
        <v>382</v>
      </c>
      <c r="K25" s="39">
        <v>204</v>
      </c>
      <c r="L25" s="39">
        <v>117</v>
      </c>
      <c r="M25" s="39">
        <v>14</v>
      </c>
      <c r="N25" s="39">
        <v>14</v>
      </c>
      <c r="O25" s="39">
        <v>2</v>
      </c>
      <c r="P25" s="40">
        <f t="shared" si="2"/>
        <v>147</v>
      </c>
      <c r="Q25" s="37">
        <v>54</v>
      </c>
      <c r="R25" s="37">
        <v>303</v>
      </c>
      <c r="S25" s="37">
        <v>411</v>
      </c>
      <c r="T25" s="41"/>
      <c r="U25" s="7">
        <f t="shared" si="3"/>
        <v>7056</v>
      </c>
      <c r="V25" s="7">
        <f t="shared" si="4"/>
        <v>1</v>
      </c>
    </row>
    <row r="26" spans="1:22" s="42" customFormat="1" ht="13.5">
      <c r="A26" s="42">
        <v>19</v>
      </c>
      <c r="B26" s="64" t="s">
        <v>57</v>
      </c>
      <c r="C26" s="52" t="s">
        <v>179</v>
      </c>
      <c r="D26" s="35">
        <v>7397</v>
      </c>
      <c r="E26" s="153">
        <v>6739</v>
      </c>
      <c r="F26" s="37">
        <v>753</v>
      </c>
      <c r="G26" s="154">
        <f t="shared" si="0"/>
        <v>0.11173764653509423</v>
      </c>
      <c r="H26" s="154">
        <f t="shared" si="1"/>
        <v>3.368452292625018</v>
      </c>
      <c r="I26" s="39">
        <v>5760</v>
      </c>
      <c r="J26" s="39">
        <v>684</v>
      </c>
      <c r="K26" s="39">
        <v>68</v>
      </c>
      <c r="L26" s="39">
        <v>183</v>
      </c>
      <c r="M26" s="39">
        <v>24</v>
      </c>
      <c r="N26" s="39">
        <v>15</v>
      </c>
      <c r="O26" s="39">
        <v>5</v>
      </c>
      <c r="P26" s="155">
        <f t="shared" si="2"/>
        <v>227</v>
      </c>
      <c r="Q26" s="37">
        <v>499</v>
      </c>
      <c r="R26" s="37">
        <v>432</v>
      </c>
      <c r="S26" s="37">
        <v>216</v>
      </c>
      <c r="T26" s="41"/>
      <c r="U26" s="42">
        <f t="shared" si="3"/>
        <v>6739</v>
      </c>
      <c r="V26" s="42">
        <f t="shared" si="4"/>
        <v>1</v>
      </c>
    </row>
    <row r="27" spans="1:22" s="7" customFormat="1" ht="13.5">
      <c r="A27" s="7">
        <v>20</v>
      </c>
      <c r="B27" s="53" t="s">
        <v>58</v>
      </c>
      <c r="C27" s="54" t="s">
        <v>180</v>
      </c>
      <c r="D27" s="45">
        <v>15648</v>
      </c>
      <c r="E27" s="46">
        <v>14617</v>
      </c>
      <c r="F27" s="47">
        <v>1692</v>
      </c>
      <c r="G27" s="48">
        <f t="shared" si="0"/>
        <v>0.1157556270096463</v>
      </c>
      <c r="H27" s="48">
        <f t="shared" si="1"/>
        <v>3.6669631251282753</v>
      </c>
      <c r="I27" s="49">
        <v>11180</v>
      </c>
      <c r="J27" s="49">
        <v>2901</v>
      </c>
      <c r="K27" s="49">
        <v>0</v>
      </c>
      <c r="L27" s="49">
        <v>449</v>
      </c>
      <c r="M27" s="49">
        <v>63</v>
      </c>
      <c r="N27" s="49">
        <v>24</v>
      </c>
      <c r="O27" s="49">
        <v>0</v>
      </c>
      <c r="P27" s="50">
        <f t="shared" si="2"/>
        <v>536</v>
      </c>
      <c r="Q27" s="47">
        <v>298</v>
      </c>
      <c r="R27" s="47">
        <v>1338</v>
      </c>
      <c r="S27" s="47">
        <v>103</v>
      </c>
      <c r="T27" s="51"/>
      <c r="U27" s="7">
        <f t="shared" si="3"/>
        <v>14617</v>
      </c>
      <c r="V27" s="7">
        <f t="shared" si="4"/>
        <v>1</v>
      </c>
    </row>
    <row r="28" spans="1:22" s="7" customFormat="1" ht="13.5">
      <c r="A28" s="7">
        <v>21</v>
      </c>
      <c r="B28" s="24" t="s">
        <v>59</v>
      </c>
      <c r="C28" s="25" t="s">
        <v>181</v>
      </c>
      <c r="D28" s="26">
        <v>14862</v>
      </c>
      <c r="E28" s="27">
        <v>14079</v>
      </c>
      <c r="F28" s="28">
        <v>949</v>
      </c>
      <c r="G28" s="29">
        <f t="shared" si="0"/>
        <v>0.06740535549399815</v>
      </c>
      <c r="H28" s="29">
        <f t="shared" si="1"/>
        <v>2.322608139782655</v>
      </c>
      <c r="I28" s="30">
        <v>8347</v>
      </c>
      <c r="J28" s="30">
        <v>5402</v>
      </c>
      <c r="K28" s="30">
        <v>3</v>
      </c>
      <c r="L28" s="30">
        <v>273</v>
      </c>
      <c r="M28" s="30">
        <v>34</v>
      </c>
      <c r="N28" s="30">
        <v>20</v>
      </c>
      <c r="O28" s="30">
        <v>0</v>
      </c>
      <c r="P28" s="31">
        <f t="shared" si="2"/>
        <v>327</v>
      </c>
      <c r="Q28" s="28">
        <v>586</v>
      </c>
      <c r="R28" s="28">
        <v>851</v>
      </c>
      <c r="S28" s="28">
        <v>488</v>
      </c>
      <c r="T28" s="32"/>
      <c r="U28" s="7">
        <f t="shared" si="3"/>
        <v>14079</v>
      </c>
      <c r="V28" s="7">
        <f t="shared" si="4"/>
        <v>1</v>
      </c>
    </row>
    <row r="29" spans="1:22" s="42" customFormat="1" ht="13.5">
      <c r="A29" s="42">
        <v>22</v>
      </c>
      <c r="B29" s="64" t="s">
        <v>60</v>
      </c>
      <c r="C29" s="52" t="s">
        <v>182</v>
      </c>
      <c r="D29" s="35">
        <v>20381</v>
      </c>
      <c r="E29" s="153">
        <v>19331</v>
      </c>
      <c r="F29" s="37">
        <v>1084</v>
      </c>
      <c r="G29" s="154">
        <f t="shared" si="0"/>
        <v>0.05607573327815426</v>
      </c>
      <c r="H29" s="154">
        <f t="shared" si="1"/>
        <v>1.9916196782370288</v>
      </c>
      <c r="I29" s="39">
        <v>13607</v>
      </c>
      <c r="J29" s="39">
        <v>5309</v>
      </c>
      <c r="K29" s="39">
        <v>30</v>
      </c>
      <c r="L29" s="39">
        <v>322</v>
      </c>
      <c r="M29" s="39">
        <v>42</v>
      </c>
      <c r="N29" s="39">
        <v>21</v>
      </c>
      <c r="O29" s="39">
        <v>0</v>
      </c>
      <c r="P29" s="155">
        <f t="shared" si="2"/>
        <v>385</v>
      </c>
      <c r="Q29" s="37">
        <v>148</v>
      </c>
      <c r="R29" s="37">
        <v>1431</v>
      </c>
      <c r="S29" s="37">
        <v>0</v>
      </c>
      <c r="T29" s="41"/>
      <c r="U29" s="42">
        <f t="shared" si="3"/>
        <v>19331</v>
      </c>
      <c r="V29" s="42">
        <f t="shared" si="4"/>
        <v>1</v>
      </c>
    </row>
    <row r="30" spans="1:22" s="7" customFormat="1" ht="13.5">
      <c r="A30" s="7">
        <v>23</v>
      </c>
      <c r="B30" s="33" t="s">
        <v>61</v>
      </c>
      <c r="C30" s="34" t="s">
        <v>183</v>
      </c>
      <c r="D30" s="35">
        <v>38710</v>
      </c>
      <c r="E30" s="36">
        <v>37190</v>
      </c>
      <c r="F30" s="37">
        <v>2277</v>
      </c>
      <c r="G30" s="38">
        <f t="shared" si="0"/>
        <v>0.06122613605808013</v>
      </c>
      <c r="H30" s="38">
        <f t="shared" si="1"/>
        <v>2.0328045173433718</v>
      </c>
      <c r="I30" s="39">
        <v>9895</v>
      </c>
      <c r="J30" s="39">
        <v>26539</v>
      </c>
      <c r="K30" s="39">
        <v>0</v>
      </c>
      <c r="L30" s="39">
        <v>635</v>
      </c>
      <c r="M30" s="39">
        <v>87</v>
      </c>
      <c r="N30" s="39">
        <v>34</v>
      </c>
      <c r="O30" s="39">
        <v>0</v>
      </c>
      <c r="P30" s="40">
        <f t="shared" si="2"/>
        <v>756</v>
      </c>
      <c r="Q30" s="37">
        <v>3782</v>
      </c>
      <c r="R30" s="37">
        <v>4032</v>
      </c>
      <c r="S30" s="37">
        <v>1627</v>
      </c>
      <c r="T30" s="41"/>
      <c r="U30" s="7">
        <f t="shared" si="3"/>
        <v>37190</v>
      </c>
      <c r="V30" s="7">
        <f t="shared" si="4"/>
        <v>1</v>
      </c>
    </row>
    <row r="31" spans="1:22" s="7" customFormat="1" ht="13.5">
      <c r="A31" s="7">
        <v>24</v>
      </c>
      <c r="B31" s="33" t="s">
        <v>62</v>
      </c>
      <c r="C31" s="34" t="s">
        <v>184</v>
      </c>
      <c r="D31" s="35">
        <v>16241</v>
      </c>
      <c r="E31" s="36">
        <v>15480</v>
      </c>
      <c r="F31" s="37">
        <v>912</v>
      </c>
      <c r="G31" s="38">
        <f t="shared" si="0"/>
        <v>0.05891472868217054</v>
      </c>
      <c r="H31" s="38">
        <f t="shared" si="1"/>
        <v>2.0671834625323</v>
      </c>
      <c r="I31" s="39">
        <v>13280</v>
      </c>
      <c r="J31" s="39">
        <v>1797</v>
      </c>
      <c r="K31" s="39">
        <v>83</v>
      </c>
      <c r="L31" s="39">
        <v>256</v>
      </c>
      <c r="M31" s="39">
        <v>39</v>
      </c>
      <c r="N31" s="39">
        <v>11</v>
      </c>
      <c r="O31" s="39">
        <v>14</v>
      </c>
      <c r="P31" s="40">
        <f t="shared" si="2"/>
        <v>320</v>
      </c>
      <c r="Q31" s="37">
        <v>762</v>
      </c>
      <c r="R31" s="37">
        <v>1334</v>
      </c>
      <c r="S31" s="37">
        <v>442</v>
      </c>
      <c r="T31" s="41"/>
      <c r="U31" s="7">
        <f t="shared" si="3"/>
        <v>15480</v>
      </c>
      <c r="V31" s="7">
        <f t="shared" si="4"/>
        <v>1</v>
      </c>
    </row>
    <row r="32" spans="1:22" s="7" customFormat="1" ht="13.5">
      <c r="A32" s="7">
        <v>25</v>
      </c>
      <c r="B32" s="109" t="s">
        <v>63</v>
      </c>
      <c r="C32" s="110" t="s">
        <v>185</v>
      </c>
      <c r="D32" s="111">
        <v>13652</v>
      </c>
      <c r="E32" s="112">
        <v>12622</v>
      </c>
      <c r="F32" s="113">
        <v>866</v>
      </c>
      <c r="G32" s="114">
        <f t="shared" si="0"/>
        <v>0.06861036285850103</v>
      </c>
      <c r="H32" s="114">
        <f t="shared" si="1"/>
        <v>2.2817303121533827</v>
      </c>
      <c r="I32" s="115">
        <v>10364</v>
      </c>
      <c r="J32" s="115">
        <v>1366</v>
      </c>
      <c r="K32" s="115">
        <v>604</v>
      </c>
      <c r="L32" s="115">
        <v>231</v>
      </c>
      <c r="M32" s="115">
        <v>45</v>
      </c>
      <c r="N32" s="115">
        <v>10</v>
      </c>
      <c r="O32" s="115">
        <v>2</v>
      </c>
      <c r="P32" s="116">
        <f t="shared" si="2"/>
        <v>288</v>
      </c>
      <c r="Q32" s="113">
        <v>66</v>
      </c>
      <c r="R32" s="113">
        <v>1216</v>
      </c>
      <c r="S32" s="113">
        <v>0</v>
      </c>
      <c r="T32" s="41"/>
      <c r="U32" s="7">
        <f t="shared" si="3"/>
        <v>12622</v>
      </c>
      <c r="V32" s="7">
        <f t="shared" si="4"/>
        <v>1</v>
      </c>
    </row>
    <row r="33" spans="1:22" s="42" customFormat="1" ht="13.5">
      <c r="A33" s="42">
        <v>26</v>
      </c>
      <c r="B33" s="61" t="s">
        <v>64</v>
      </c>
      <c r="C33" s="197" t="s">
        <v>186</v>
      </c>
      <c r="D33" s="26">
        <v>10457</v>
      </c>
      <c r="E33" s="149">
        <v>9849</v>
      </c>
      <c r="F33" s="28">
        <v>828</v>
      </c>
      <c r="G33" s="150">
        <f t="shared" si="0"/>
        <v>0.08406944867499239</v>
      </c>
      <c r="H33" s="150">
        <f t="shared" si="1"/>
        <v>2.883541476292009</v>
      </c>
      <c r="I33" s="30">
        <v>7093</v>
      </c>
      <c r="J33" s="30">
        <v>2472</v>
      </c>
      <c r="K33" s="30">
        <v>0</v>
      </c>
      <c r="L33" s="30">
        <v>211</v>
      </c>
      <c r="M33" s="30">
        <v>23</v>
      </c>
      <c r="N33" s="30">
        <v>22</v>
      </c>
      <c r="O33" s="30">
        <v>28</v>
      </c>
      <c r="P33" s="151">
        <f t="shared" si="2"/>
        <v>284</v>
      </c>
      <c r="Q33" s="28">
        <v>615</v>
      </c>
      <c r="R33" s="28">
        <v>936</v>
      </c>
      <c r="S33" s="28">
        <v>491</v>
      </c>
      <c r="T33" s="41"/>
      <c r="U33" s="42">
        <f t="shared" si="3"/>
        <v>9849</v>
      </c>
      <c r="V33" s="42">
        <f t="shared" si="4"/>
        <v>1</v>
      </c>
    </row>
    <row r="34" spans="1:22" s="7" customFormat="1" ht="13.5">
      <c r="A34" s="7">
        <v>27</v>
      </c>
      <c r="B34" s="33" t="s">
        <v>65</v>
      </c>
      <c r="C34" s="34" t="s">
        <v>187</v>
      </c>
      <c r="D34" s="35">
        <v>40463</v>
      </c>
      <c r="E34" s="36">
        <v>37726</v>
      </c>
      <c r="F34" s="37">
        <v>2949</v>
      </c>
      <c r="G34" s="38">
        <f t="shared" si="0"/>
        <v>0.07816890208344378</v>
      </c>
      <c r="H34" s="38">
        <f t="shared" si="1"/>
        <v>2.425383024969517</v>
      </c>
      <c r="I34" s="39">
        <v>17642</v>
      </c>
      <c r="J34" s="39">
        <v>19169</v>
      </c>
      <c r="K34" s="39">
        <v>0</v>
      </c>
      <c r="L34" s="39">
        <v>774</v>
      </c>
      <c r="M34" s="39">
        <v>96</v>
      </c>
      <c r="N34" s="39">
        <v>43</v>
      </c>
      <c r="O34" s="39">
        <v>2</v>
      </c>
      <c r="P34" s="40">
        <f t="shared" si="2"/>
        <v>915</v>
      </c>
      <c r="Q34" s="37">
        <v>4155</v>
      </c>
      <c r="R34" s="37">
        <v>3695</v>
      </c>
      <c r="S34" s="37">
        <v>2365</v>
      </c>
      <c r="T34" s="41"/>
      <c r="U34" s="7">
        <f t="shared" si="3"/>
        <v>37726</v>
      </c>
      <c r="V34" s="7">
        <f t="shared" si="4"/>
        <v>1</v>
      </c>
    </row>
    <row r="35" spans="1:22" s="7" customFormat="1" ht="13.5">
      <c r="A35" s="7">
        <v>28</v>
      </c>
      <c r="B35" s="33" t="s">
        <v>66</v>
      </c>
      <c r="C35" s="34" t="s">
        <v>188</v>
      </c>
      <c r="D35" s="35">
        <v>22390</v>
      </c>
      <c r="E35" s="36">
        <v>21132</v>
      </c>
      <c r="F35" s="37">
        <v>1292</v>
      </c>
      <c r="G35" s="38">
        <f t="shared" si="0"/>
        <v>0.06113950406965739</v>
      </c>
      <c r="H35" s="38">
        <f t="shared" si="1"/>
        <v>1.869203104296801</v>
      </c>
      <c r="I35" s="39">
        <v>17824</v>
      </c>
      <c r="J35" s="39">
        <v>2913</v>
      </c>
      <c r="K35" s="39">
        <v>0</v>
      </c>
      <c r="L35" s="39">
        <v>342</v>
      </c>
      <c r="M35" s="39">
        <v>35</v>
      </c>
      <c r="N35" s="39">
        <v>18</v>
      </c>
      <c r="O35" s="39">
        <v>0</v>
      </c>
      <c r="P35" s="40">
        <f t="shared" si="2"/>
        <v>395</v>
      </c>
      <c r="Q35" s="37">
        <v>979</v>
      </c>
      <c r="R35" s="37">
        <v>1276</v>
      </c>
      <c r="S35" s="37">
        <v>546</v>
      </c>
      <c r="T35" s="41"/>
      <c r="U35" s="7">
        <f t="shared" si="3"/>
        <v>21132</v>
      </c>
      <c r="V35" s="7">
        <f t="shared" si="4"/>
        <v>1</v>
      </c>
    </row>
    <row r="36" spans="1:22" s="7" customFormat="1" ht="13.5">
      <c r="A36" s="7">
        <v>29</v>
      </c>
      <c r="B36" s="33" t="s">
        <v>67</v>
      </c>
      <c r="C36" s="34" t="s">
        <v>189</v>
      </c>
      <c r="D36" s="35">
        <v>8575</v>
      </c>
      <c r="E36" s="36">
        <v>7460</v>
      </c>
      <c r="F36" s="37">
        <v>420</v>
      </c>
      <c r="G36" s="38">
        <f t="shared" si="0"/>
        <v>0.05630026809651475</v>
      </c>
      <c r="H36" s="38">
        <f t="shared" si="1"/>
        <v>2.0107238605898123</v>
      </c>
      <c r="I36" s="39">
        <v>3914</v>
      </c>
      <c r="J36" s="39">
        <v>3351</v>
      </c>
      <c r="K36" s="39">
        <v>45</v>
      </c>
      <c r="L36" s="39">
        <v>124</v>
      </c>
      <c r="M36" s="39">
        <v>15</v>
      </c>
      <c r="N36" s="39">
        <v>11</v>
      </c>
      <c r="O36" s="39">
        <v>0</v>
      </c>
      <c r="P36" s="40">
        <f t="shared" si="2"/>
        <v>150</v>
      </c>
      <c r="Q36" s="37">
        <v>217</v>
      </c>
      <c r="R36" s="37">
        <v>555</v>
      </c>
      <c r="S36" s="37">
        <v>190</v>
      </c>
      <c r="T36" s="41"/>
      <c r="U36" s="7">
        <f t="shared" si="3"/>
        <v>7460</v>
      </c>
      <c r="V36" s="7">
        <f t="shared" si="4"/>
        <v>1</v>
      </c>
    </row>
    <row r="37" spans="1:22" s="7" customFormat="1" ht="13.5">
      <c r="A37" s="7">
        <v>30</v>
      </c>
      <c r="B37" s="53" t="s">
        <v>68</v>
      </c>
      <c r="C37" s="44" t="s">
        <v>5</v>
      </c>
      <c r="D37" s="45">
        <v>5036</v>
      </c>
      <c r="E37" s="46">
        <v>4782</v>
      </c>
      <c r="F37" s="47">
        <v>400</v>
      </c>
      <c r="G37" s="48">
        <f t="shared" si="0"/>
        <v>0.0836470096194061</v>
      </c>
      <c r="H37" s="48">
        <f t="shared" si="1"/>
        <v>2.5930572982015896</v>
      </c>
      <c r="I37" s="49">
        <v>4308</v>
      </c>
      <c r="J37" s="49">
        <v>349</v>
      </c>
      <c r="K37" s="49">
        <v>1</v>
      </c>
      <c r="L37" s="49">
        <v>88</v>
      </c>
      <c r="M37" s="49">
        <v>19</v>
      </c>
      <c r="N37" s="49">
        <v>17</v>
      </c>
      <c r="O37" s="49">
        <v>0</v>
      </c>
      <c r="P37" s="50">
        <f t="shared" si="2"/>
        <v>124</v>
      </c>
      <c r="Q37" s="47">
        <v>115</v>
      </c>
      <c r="R37" s="47">
        <v>277</v>
      </c>
      <c r="S37" s="47">
        <v>21</v>
      </c>
      <c r="T37" s="51"/>
      <c r="U37" s="7">
        <f t="shared" si="3"/>
        <v>4782</v>
      </c>
      <c r="V37" s="7">
        <f t="shared" si="4"/>
        <v>1</v>
      </c>
    </row>
    <row r="38" spans="1:22" s="7" customFormat="1" ht="13.5">
      <c r="A38" s="7">
        <v>31</v>
      </c>
      <c r="B38" s="24" t="s">
        <v>69</v>
      </c>
      <c r="C38" s="25" t="s">
        <v>190</v>
      </c>
      <c r="D38" s="26">
        <v>5106</v>
      </c>
      <c r="E38" s="27">
        <v>4964</v>
      </c>
      <c r="F38" s="28">
        <v>534</v>
      </c>
      <c r="G38" s="29">
        <f t="shared" si="0"/>
        <v>0.10757453666398066</v>
      </c>
      <c r="H38" s="29">
        <f t="shared" si="1"/>
        <v>3.162771958098308</v>
      </c>
      <c r="I38" s="30">
        <v>2773</v>
      </c>
      <c r="J38" s="30">
        <v>2034</v>
      </c>
      <c r="K38" s="30">
        <v>0</v>
      </c>
      <c r="L38" s="30">
        <v>120</v>
      </c>
      <c r="M38" s="30">
        <v>25</v>
      </c>
      <c r="N38" s="30">
        <v>11</v>
      </c>
      <c r="O38" s="30">
        <v>1</v>
      </c>
      <c r="P38" s="31">
        <f t="shared" si="2"/>
        <v>157</v>
      </c>
      <c r="Q38" s="28">
        <v>212</v>
      </c>
      <c r="R38" s="28">
        <v>313</v>
      </c>
      <c r="S38" s="28">
        <v>758</v>
      </c>
      <c r="T38" s="32"/>
      <c r="U38" s="7">
        <f t="shared" si="3"/>
        <v>4964</v>
      </c>
      <c r="V38" s="7">
        <f t="shared" si="4"/>
        <v>1</v>
      </c>
    </row>
    <row r="39" spans="1:22" s="7" customFormat="1" ht="13.5">
      <c r="A39" s="7">
        <v>32</v>
      </c>
      <c r="B39" s="33" t="s">
        <v>70</v>
      </c>
      <c r="C39" s="34" t="s">
        <v>191</v>
      </c>
      <c r="D39" s="35">
        <v>5996</v>
      </c>
      <c r="E39" s="36">
        <v>5629</v>
      </c>
      <c r="F39" s="37">
        <v>675</v>
      </c>
      <c r="G39" s="38">
        <f t="shared" si="0"/>
        <v>0.11991472730502753</v>
      </c>
      <c r="H39" s="38">
        <f t="shared" si="1"/>
        <v>4.352460472552852</v>
      </c>
      <c r="I39" s="39">
        <v>1881</v>
      </c>
      <c r="J39" s="39">
        <v>3485</v>
      </c>
      <c r="K39" s="39">
        <v>18</v>
      </c>
      <c r="L39" s="39">
        <v>191</v>
      </c>
      <c r="M39" s="39">
        <v>23</v>
      </c>
      <c r="N39" s="39">
        <v>25</v>
      </c>
      <c r="O39" s="39">
        <v>6</v>
      </c>
      <c r="P39" s="40">
        <f t="shared" si="2"/>
        <v>245</v>
      </c>
      <c r="Q39" s="37">
        <v>169</v>
      </c>
      <c r="R39" s="37">
        <v>408</v>
      </c>
      <c r="S39" s="37">
        <v>411</v>
      </c>
      <c r="T39" s="41"/>
      <c r="U39" s="7">
        <f t="shared" si="3"/>
        <v>5629</v>
      </c>
      <c r="V39" s="7">
        <f t="shared" si="4"/>
        <v>1</v>
      </c>
    </row>
    <row r="40" spans="1:22" s="7" customFormat="1" ht="13.5">
      <c r="A40" s="7">
        <v>33</v>
      </c>
      <c r="B40" s="33" t="s">
        <v>71</v>
      </c>
      <c r="C40" s="34" t="s">
        <v>192</v>
      </c>
      <c r="D40" s="35">
        <v>17131</v>
      </c>
      <c r="E40" s="36">
        <v>15027</v>
      </c>
      <c r="F40" s="37">
        <v>1053</v>
      </c>
      <c r="G40" s="38">
        <f t="shared" si="0"/>
        <v>0.0700738670393292</v>
      </c>
      <c r="H40" s="38">
        <f t="shared" si="1"/>
        <v>2.6086377853197575</v>
      </c>
      <c r="I40" s="39">
        <v>11506</v>
      </c>
      <c r="J40" s="39">
        <v>3129</v>
      </c>
      <c r="K40" s="39">
        <v>0</v>
      </c>
      <c r="L40" s="39">
        <v>310</v>
      </c>
      <c r="M40" s="39">
        <v>38</v>
      </c>
      <c r="N40" s="39">
        <v>27</v>
      </c>
      <c r="O40" s="39">
        <v>17</v>
      </c>
      <c r="P40" s="40">
        <f t="shared" si="2"/>
        <v>392</v>
      </c>
      <c r="Q40" s="37">
        <v>591</v>
      </c>
      <c r="R40" s="37">
        <v>1261</v>
      </c>
      <c r="S40" s="37">
        <v>2903</v>
      </c>
      <c r="T40" s="41"/>
      <c r="U40" s="7">
        <f t="shared" si="3"/>
        <v>15027</v>
      </c>
      <c r="V40" s="7">
        <f t="shared" si="4"/>
        <v>1</v>
      </c>
    </row>
    <row r="41" spans="1:22" s="7" customFormat="1" ht="13.5">
      <c r="A41" s="7">
        <v>34</v>
      </c>
      <c r="B41" s="33" t="s">
        <v>72</v>
      </c>
      <c r="C41" s="34" t="s">
        <v>193</v>
      </c>
      <c r="D41" s="35">
        <v>8170</v>
      </c>
      <c r="E41" s="36">
        <v>7277</v>
      </c>
      <c r="F41" s="37">
        <v>491</v>
      </c>
      <c r="G41" s="38">
        <f t="shared" si="0"/>
        <v>0.06747285969492924</v>
      </c>
      <c r="H41" s="38">
        <f t="shared" si="1"/>
        <v>2.5834822042050294</v>
      </c>
      <c r="I41" s="39">
        <v>5786</v>
      </c>
      <c r="J41" s="39">
        <v>1255</v>
      </c>
      <c r="K41" s="39">
        <v>48</v>
      </c>
      <c r="L41" s="39">
        <v>170</v>
      </c>
      <c r="M41" s="39">
        <v>10</v>
      </c>
      <c r="N41" s="39">
        <v>8</v>
      </c>
      <c r="O41" s="39">
        <v>0</v>
      </c>
      <c r="P41" s="40">
        <f t="shared" si="2"/>
        <v>188</v>
      </c>
      <c r="Q41" s="37">
        <v>282</v>
      </c>
      <c r="R41" s="37">
        <v>356</v>
      </c>
      <c r="S41" s="37">
        <v>93</v>
      </c>
      <c r="T41" s="41"/>
      <c r="U41" s="7">
        <f t="shared" si="3"/>
        <v>7277</v>
      </c>
      <c r="V41" s="7">
        <f t="shared" si="4"/>
        <v>1</v>
      </c>
    </row>
    <row r="42" spans="1:22" s="7" customFormat="1" ht="13.5">
      <c r="A42" s="7">
        <v>35</v>
      </c>
      <c r="B42" s="53" t="s">
        <v>73</v>
      </c>
      <c r="C42" s="54" t="s">
        <v>194</v>
      </c>
      <c r="D42" s="45">
        <v>11766</v>
      </c>
      <c r="E42" s="46">
        <v>11055</v>
      </c>
      <c r="F42" s="47">
        <v>997</v>
      </c>
      <c r="G42" s="48">
        <f t="shared" si="0"/>
        <v>0.09018543645409317</v>
      </c>
      <c r="H42" s="48">
        <f t="shared" si="1"/>
        <v>3.093622795115332</v>
      </c>
      <c r="I42" s="49">
        <v>9929</v>
      </c>
      <c r="J42" s="49">
        <v>778</v>
      </c>
      <c r="K42" s="49">
        <v>6</v>
      </c>
      <c r="L42" s="49">
        <v>297</v>
      </c>
      <c r="M42" s="49">
        <v>31</v>
      </c>
      <c r="N42" s="49">
        <v>14</v>
      </c>
      <c r="O42" s="49">
        <v>0</v>
      </c>
      <c r="P42" s="50">
        <f t="shared" si="2"/>
        <v>342</v>
      </c>
      <c r="Q42" s="47">
        <v>508</v>
      </c>
      <c r="R42" s="47">
        <v>504</v>
      </c>
      <c r="S42" s="47">
        <v>195</v>
      </c>
      <c r="T42" s="41"/>
      <c r="U42" s="7">
        <f t="shared" si="3"/>
        <v>11055</v>
      </c>
      <c r="V42" s="7">
        <f t="shared" si="4"/>
        <v>1</v>
      </c>
    </row>
    <row r="43" spans="1:22" s="7" customFormat="1" ht="13.5">
      <c r="A43" s="7">
        <v>36</v>
      </c>
      <c r="B43" s="117" t="s">
        <v>74</v>
      </c>
      <c r="C43" s="118" t="s">
        <v>195</v>
      </c>
      <c r="D43" s="104">
        <v>6188</v>
      </c>
      <c r="E43" s="105">
        <v>5768</v>
      </c>
      <c r="F43" s="106">
        <v>560</v>
      </c>
      <c r="G43" s="119">
        <f t="shared" si="0"/>
        <v>0.0970873786407767</v>
      </c>
      <c r="H43" s="119">
        <f t="shared" si="1"/>
        <v>3.4327323162274617</v>
      </c>
      <c r="I43" s="107">
        <v>2376</v>
      </c>
      <c r="J43" s="107">
        <v>3158</v>
      </c>
      <c r="K43" s="107">
        <v>36</v>
      </c>
      <c r="L43" s="107">
        <v>168</v>
      </c>
      <c r="M43" s="107">
        <v>22</v>
      </c>
      <c r="N43" s="107">
        <v>8</v>
      </c>
      <c r="O43" s="107">
        <v>0</v>
      </c>
      <c r="P43" s="108">
        <f t="shared" si="2"/>
        <v>198</v>
      </c>
      <c r="Q43" s="106">
        <v>684</v>
      </c>
      <c r="R43" s="106">
        <v>1095</v>
      </c>
      <c r="S43" s="106">
        <v>86</v>
      </c>
      <c r="T43" s="41"/>
      <c r="U43" s="7">
        <f t="shared" si="3"/>
        <v>5768</v>
      </c>
      <c r="V43" s="7">
        <f t="shared" si="4"/>
        <v>1</v>
      </c>
    </row>
    <row r="44" spans="1:22" s="42" customFormat="1" ht="13.5">
      <c r="A44" s="42">
        <v>37</v>
      </c>
      <c r="B44" s="64" t="s">
        <v>75</v>
      </c>
      <c r="C44" s="52" t="s">
        <v>196</v>
      </c>
      <c r="D44" s="35">
        <v>4781</v>
      </c>
      <c r="E44" s="153">
        <v>4442</v>
      </c>
      <c r="F44" s="37">
        <v>202</v>
      </c>
      <c r="G44" s="154">
        <f t="shared" si="0"/>
        <v>0.045475011256190905</v>
      </c>
      <c r="H44" s="154">
        <f t="shared" si="1"/>
        <v>1.846015308419631</v>
      </c>
      <c r="I44" s="39">
        <v>3590</v>
      </c>
      <c r="J44" s="39">
        <v>770</v>
      </c>
      <c r="K44" s="39">
        <v>0</v>
      </c>
      <c r="L44" s="39">
        <v>69</v>
      </c>
      <c r="M44" s="39">
        <v>8</v>
      </c>
      <c r="N44" s="39">
        <v>5</v>
      </c>
      <c r="O44" s="39">
        <v>0</v>
      </c>
      <c r="P44" s="155">
        <f t="shared" si="2"/>
        <v>82</v>
      </c>
      <c r="Q44" s="37">
        <v>50</v>
      </c>
      <c r="R44" s="37">
        <v>246</v>
      </c>
      <c r="S44" s="37">
        <v>47</v>
      </c>
      <c r="T44" s="41"/>
      <c r="U44" s="42">
        <f t="shared" si="3"/>
        <v>4442</v>
      </c>
      <c r="V44" s="42">
        <f t="shared" si="4"/>
        <v>1</v>
      </c>
    </row>
    <row r="45" spans="1:22" s="7" customFormat="1" ht="13.5">
      <c r="A45" s="7">
        <v>38</v>
      </c>
      <c r="B45" s="33" t="s">
        <v>76</v>
      </c>
      <c r="C45" s="34" t="s">
        <v>197</v>
      </c>
      <c r="D45" s="35">
        <v>7258</v>
      </c>
      <c r="E45" s="36">
        <v>6512</v>
      </c>
      <c r="F45" s="37">
        <v>441</v>
      </c>
      <c r="G45" s="38">
        <f t="shared" si="0"/>
        <v>0.06772113022113022</v>
      </c>
      <c r="H45" s="38">
        <f t="shared" si="1"/>
        <v>2.6412776412776413</v>
      </c>
      <c r="I45" s="39">
        <v>5394</v>
      </c>
      <c r="J45" s="39">
        <v>946</v>
      </c>
      <c r="K45" s="39">
        <v>0</v>
      </c>
      <c r="L45" s="39">
        <v>140</v>
      </c>
      <c r="M45" s="39">
        <v>16</v>
      </c>
      <c r="N45" s="39">
        <v>16</v>
      </c>
      <c r="O45" s="39">
        <v>0</v>
      </c>
      <c r="P45" s="40">
        <f t="shared" si="2"/>
        <v>172</v>
      </c>
      <c r="Q45" s="37">
        <v>94</v>
      </c>
      <c r="R45" s="37">
        <v>463</v>
      </c>
      <c r="S45" s="37">
        <v>74</v>
      </c>
      <c r="T45" s="41"/>
      <c r="U45" s="7">
        <f t="shared" si="3"/>
        <v>6512</v>
      </c>
      <c r="V45" s="7">
        <f t="shared" si="4"/>
        <v>1</v>
      </c>
    </row>
    <row r="46" spans="1:22" s="7" customFormat="1" ht="13.5">
      <c r="A46" s="7">
        <v>39</v>
      </c>
      <c r="B46" s="33" t="s">
        <v>77</v>
      </c>
      <c r="C46" s="52" t="s">
        <v>198</v>
      </c>
      <c r="D46" s="35">
        <v>6125</v>
      </c>
      <c r="E46" s="36">
        <v>5070</v>
      </c>
      <c r="F46" s="37">
        <v>490</v>
      </c>
      <c r="G46" s="38">
        <f t="shared" si="0"/>
        <v>0.09664694280078895</v>
      </c>
      <c r="H46" s="38">
        <f t="shared" si="1"/>
        <v>3.3136094674556213</v>
      </c>
      <c r="I46" s="39">
        <v>4228</v>
      </c>
      <c r="J46" s="39">
        <v>654</v>
      </c>
      <c r="K46" s="39">
        <v>20</v>
      </c>
      <c r="L46" s="39">
        <v>139</v>
      </c>
      <c r="M46" s="39">
        <v>22</v>
      </c>
      <c r="N46" s="39">
        <v>6</v>
      </c>
      <c r="O46" s="39">
        <v>1</v>
      </c>
      <c r="P46" s="40">
        <f t="shared" si="2"/>
        <v>168</v>
      </c>
      <c r="Q46" s="37">
        <v>262</v>
      </c>
      <c r="R46" s="37">
        <v>537</v>
      </c>
      <c r="S46" s="37">
        <v>85</v>
      </c>
      <c r="T46" s="41"/>
      <c r="U46" s="7">
        <f t="shared" si="3"/>
        <v>5070</v>
      </c>
      <c r="V46" s="7">
        <f t="shared" si="4"/>
        <v>1</v>
      </c>
    </row>
    <row r="47" spans="1:22" s="7" customFormat="1" ht="13.5">
      <c r="A47" s="7">
        <v>40</v>
      </c>
      <c r="B47" s="53" t="s">
        <v>78</v>
      </c>
      <c r="C47" s="44" t="s">
        <v>199</v>
      </c>
      <c r="D47" s="45">
        <v>22603</v>
      </c>
      <c r="E47" s="46">
        <v>19545</v>
      </c>
      <c r="F47" s="47">
        <v>2263</v>
      </c>
      <c r="G47" s="48">
        <f t="shared" si="0"/>
        <v>0.11578408800204656</v>
      </c>
      <c r="H47" s="48">
        <f t="shared" si="1"/>
        <v>3.6889229982092604</v>
      </c>
      <c r="I47" s="49">
        <v>16925</v>
      </c>
      <c r="J47" s="49">
        <v>936</v>
      </c>
      <c r="K47" s="49">
        <v>963</v>
      </c>
      <c r="L47" s="49">
        <v>602</v>
      </c>
      <c r="M47" s="49">
        <v>83</v>
      </c>
      <c r="N47" s="49">
        <v>26</v>
      </c>
      <c r="O47" s="49">
        <v>10</v>
      </c>
      <c r="P47" s="50">
        <f t="shared" si="2"/>
        <v>721</v>
      </c>
      <c r="Q47" s="47">
        <v>586</v>
      </c>
      <c r="R47" s="47">
        <v>1053</v>
      </c>
      <c r="S47" s="47">
        <v>676</v>
      </c>
      <c r="T47" s="51"/>
      <c r="U47" s="7">
        <f t="shared" si="3"/>
        <v>19545</v>
      </c>
      <c r="V47" s="7">
        <f t="shared" si="4"/>
        <v>1</v>
      </c>
    </row>
    <row r="48" spans="1:22" s="7" customFormat="1" ht="13.5">
      <c r="A48" s="7">
        <v>41</v>
      </c>
      <c r="B48" s="24" t="s">
        <v>79</v>
      </c>
      <c r="C48" s="25" t="s">
        <v>200</v>
      </c>
      <c r="D48" s="26">
        <v>7806</v>
      </c>
      <c r="E48" s="27">
        <v>7458</v>
      </c>
      <c r="F48" s="28">
        <v>810</v>
      </c>
      <c r="G48" s="29">
        <f t="shared" si="0"/>
        <v>0.1086082059533387</v>
      </c>
      <c r="H48" s="29">
        <f t="shared" si="1"/>
        <v>3.7275408956824885</v>
      </c>
      <c r="I48" s="30">
        <v>6228</v>
      </c>
      <c r="J48" s="30">
        <v>949</v>
      </c>
      <c r="K48" s="30">
        <v>3</v>
      </c>
      <c r="L48" s="30">
        <v>240</v>
      </c>
      <c r="M48" s="30">
        <v>25</v>
      </c>
      <c r="N48" s="30">
        <v>13</v>
      </c>
      <c r="O48" s="30">
        <v>0</v>
      </c>
      <c r="P48" s="31">
        <f t="shared" si="2"/>
        <v>278</v>
      </c>
      <c r="Q48" s="28">
        <v>235</v>
      </c>
      <c r="R48" s="28">
        <v>558</v>
      </c>
      <c r="S48" s="28">
        <v>177</v>
      </c>
      <c r="T48" s="32"/>
      <c r="U48" s="7">
        <f t="shared" si="3"/>
        <v>7458</v>
      </c>
      <c r="V48" s="7">
        <f t="shared" si="4"/>
        <v>1</v>
      </c>
    </row>
    <row r="49" spans="1:22" s="7" customFormat="1" ht="13.5">
      <c r="A49" s="7">
        <v>42</v>
      </c>
      <c r="B49" s="33" t="s">
        <v>80</v>
      </c>
      <c r="C49" s="34" t="s">
        <v>201</v>
      </c>
      <c r="D49" s="35">
        <v>6525</v>
      </c>
      <c r="E49" s="36">
        <v>6184</v>
      </c>
      <c r="F49" s="37">
        <v>1029</v>
      </c>
      <c r="G49" s="38">
        <f t="shared" si="0"/>
        <v>0.16639715394566623</v>
      </c>
      <c r="H49" s="38">
        <f t="shared" si="1"/>
        <v>5.675937904269081</v>
      </c>
      <c r="I49" s="39">
        <v>4374</v>
      </c>
      <c r="J49" s="39">
        <v>1459</v>
      </c>
      <c r="K49" s="39">
        <v>0</v>
      </c>
      <c r="L49" s="39">
        <v>282</v>
      </c>
      <c r="M49" s="39">
        <v>57</v>
      </c>
      <c r="N49" s="39">
        <v>12</v>
      </c>
      <c r="O49" s="39">
        <v>0</v>
      </c>
      <c r="P49" s="40">
        <f t="shared" si="2"/>
        <v>351</v>
      </c>
      <c r="Q49" s="37">
        <v>258</v>
      </c>
      <c r="R49" s="37">
        <v>407</v>
      </c>
      <c r="S49" s="37">
        <v>192</v>
      </c>
      <c r="T49" s="41"/>
      <c r="U49" s="7">
        <f t="shared" si="3"/>
        <v>6184</v>
      </c>
      <c r="V49" s="7">
        <f t="shared" si="4"/>
        <v>1</v>
      </c>
    </row>
    <row r="50" spans="1:22" s="7" customFormat="1" ht="13.5">
      <c r="A50" s="7">
        <v>43</v>
      </c>
      <c r="B50" s="33" t="s">
        <v>81</v>
      </c>
      <c r="C50" s="34" t="s">
        <v>202</v>
      </c>
      <c r="D50" s="35">
        <v>9455</v>
      </c>
      <c r="E50" s="36">
        <v>8974</v>
      </c>
      <c r="F50" s="37">
        <v>1291</v>
      </c>
      <c r="G50" s="38">
        <f t="shared" si="0"/>
        <v>0.14386004011589035</v>
      </c>
      <c r="H50" s="38">
        <f t="shared" si="1"/>
        <v>4.903053264987743</v>
      </c>
      <c r="I50" s="39">
        <v>6801</v>
      </c>
      <c r="J50" s="39">
        <v>1070</v>
      </c>
      <c r="K50" s="39">
        <v>663</v>
      </c>
      <c r="L50" s="39">
        <v>373</v>
      </c>
      <c r="M50" s="39">
        <v>44</v>
      </c>
      <c r="N50" s="39">
        <v>17</v>
      </c>
      <c r="O50" s="39">
        <v>6</v>
      </c>
      <c r="P50" s="40">
        <f t="shared" si="2"/>
        <v>440</v>
      </c>
      <c r="Q50" s="37">
        <v>190</v>
      </c>
      <c r="R50" s="37">
        <v>554</v>
      </c>
      <c r="S50" s="37">
        <v>169</v>
      </c>
      <c r="T50" s="55" t="s">
        <v>303</v>
      </c>
      <c r="U50" s="7">
        <f t="shared" si="3"/>
        <v>8974</v>
      </c>
      <c r="V50" s="7">
        <f t="shared" si="4"/>
        <v>1</v>
      </c>
    </row>
    <row r="51" spans="1:22" s="42" customFormat="1" ht="13.5">
      <c r="A51" s="42">
        <v>44</v>
      </c>
      <c r="B51" s="64" t="s">
        <v>82</v>
      </c>
      <c r="C51" s="52" t="s">
        <v>203</v>
      </c>
      <c r="D51" s="35">
        <v>5724</v>
      </c>
      <c r="E51" s="153">
        <v>4947</v>
      </c>
      <c r="F51" s="37">
        <v>587</v>
      </c>
      <c r="G51" s="154">
        <f t="shared" si="0"/>
        <v>0.11865777238730543</v>
      </c>
      <c r="H51" s="154">
        <f t="shared" si="1"/>
        <v>4.063068526379624</v>
      </c>
      <c r="I51" s="39">
        <v>3882</v>
      </c>
      <c r="J51" s="39">
        <v>864</v>
      </c>
      <c r="K51" s="39">
        <v>0</v>
      </c>
      <c r="L51" s="39">
        <v>168</v>
      </c>
      <c r="M51" s="39">
        <v>22</v>
      </c>
      <c r="N51" s="39">
        <v>11</v>
      </c>
      <c r="O51" s="39">
        <v>0</v>
      </c>
      <c r="P51" s="155">
        <f t="shared" si="2"/>
        <v>201</v>
      </c>
      <c r="Q51" s="37">
        <v>59</v>
      </c>
      <c r="R51" s="37">
        <v>260</v>
      </c>
      <c r="S51" s="37">
        <v>30</v>
      </c>
      <c r="T51" s="41"/>
      <c r="U51" s="42">
        <f t="shared" si="3"/>
        <v>4947</v>
      </c>
      <c r="V51" s="42">
        <f t="shared" si="4"/>
        <v>1</v>
      </c>
    </row>
    <row r="52" spans="1:22" s="7" customFormat="1" ht="13.5">
      <c r="A52" s="7">
        <v>45</v>
      </c>
      <c r="B52" s="53" t="s">
        <v>83</v>
      </c>
      <c r="C52" s="54" t="s">
        <v>204</v>
      </c>
      <c r="D52" s="45">
        <v>6499</v>
      </c>
      <c r="E52" s="46">
        <v>5635</v>
      </c>
      <c r="F52" s="47">
        <v>814</v>
      </c>
      <c r="G52" s="48">
        <f t="shared" si="0"/>
        <v>0.14445430346051463</v>
      </c>
      <c r="H52" s="48">
        <f t="shared" si="1"/>
        <v>4.17036379769299</v>
      </c>
      <c r="I52" s="49">
        <v>4757</v>
      </c>
      <c r="J52" s="49">
        <v>629</v>
      </c>
      <c r="K52" s="49">
        <v>14</v>
      </c>
      <c r="L52" s="49">
        <v>192</v>
      </c>
      <c r="M52" s="49">
        <v>24</v>
      </c>
      <c r="N52" s="49">
        <v>15</v>
      </c>
      <c r="O52" s="49">
        <v>4</v>
      </c>
      <c r="P52" s="50">
        <f t="shared" si="2"/>
        <v>235</v>
      </c>
      <c r="Q52" s="47">
        <v>108</v>
      </c>
      <c r="R52" s="47">
        <v>193</v>
      </c>
      <c r="S52" s="47">
        <v>104</v>
      </c>
      <c r="T52" s="41"/>
      <c r="U52" s="7">
        <f t="shared" si="3"/>
        <v>5635</v>
      </c>
      <c r="V52" s="7">
        <f t="shared" si="4"/>
        <v>1</v>
      </c>
    </row>
    <row r="53" spans="1:22" s="7" customFormat="1" ht="13.5">
      <c r="A53" s="7">
        <v>46</v>
      </c>
      <c r="B53" s="117" t="s">
        <v>84</v>
      </c>
      <c r="C53" s="118" t="s">
        <v>6</v>
      </c>
      <c r="D53" s="104">
        <v>9575</v>
      </c>
      <c r="E53" s="105">
        <v>8897</v>
      </c>
      <c r="F53" s="106">
        <v>1412</v>
      </c>
      <c r="G53" s="119">
        <f t="shared" si="0"/>
        <v>0.1587051815218613</v>
      </c>
      <c r="H53" s="119">
        <f t="shared" si="1"/>
        <v>5.181521861301562</v>
      </c>
      <c r="I53" s="107">
        <v>7494</v>
      </c>
      <c r="J53" s="107">
        <v>942</v>
      </c>
      <c r="K53" s="107">
        <v>0</v>
      </c>
      <c r="L53" s="107">
        <v>384</v>
      </c>
      <c r="M53" s="107">
        <v>52</v>
      </c>
      <c r="N53" s="107">
        <v>25</v>
      </c>
      <c r="O53" s="107">
        <v>0</v>
      </c>
      <c r="P53" s="108">
        <f t="shared" si="2"/>
        <v>461</v>
      </c>
      <c r="Q53" s="106">
        <v>87</v>
      </c>
      <c r="R53" s="106">
        <v>498</v>
      </c>
      <c r="S53" s="106">
        <v>45</v>
      </c>
      <c r="T53" s="55"/>
      <c r="U53" s="7">
        <f t="shared" si="3"/>
        <v>8897</v>
      </c>
      <c r="V53" s="7">
        <f t="shared" si="4"/>
        <v>1</v>
      </c>
    </row>
    <row r="54" spans="1:22" s="7" customFormat="1" ht="13.5">
      <c r="A54" s="7">
        <v>47</v>
      </c>
      <c r="B54" s="53" t="s">
        <v>85</v>
      </c>
      <c r="C54" s="54" t="s">
        <v>205</v>
      </c>
      <c r="D54" s="45">
        <v>16528</v>
      </c>
      <c r="E54" s="46">
        <v>13835</v>
      </c>
      <c r="F54" s="47">
        <v>1857</v>
      </c>
      <c r="G54" s="48">
        <f t="shared" si="0"/>
        <v>0.1342247921937116</v>
      </c>
      <c r="H54" s="48">
        <f t="shared" si="1"/>
        <v>4.6982291290206</v>
      </c>
      <c r="I54" s="49">
        <v>8154</v>
      </c>
      <c r="J54" s="49">
        <v>4924</v>
      </c>
      <c r="K54" s="49">
        <v>107</v>
      </c>
      <c r="L54" s="49">
        <v>556</v>
      </c>
      <c r="M54" s="49">
        <v>52</v>
      </c>
      <c r="N54" s="49">
        <v>27</v>
      </c>
      <c r="O54" s="49">
        <v>15</v>
      </c>
      <c r="P54" s="50">
        <f t="shared" si="2"/>
        <v>650</v>
      </c>
      <c r="Q54" s="47">
        <v>578</v>
      </c>
      <c r="R54" s="47">
        <v>502</v>
      </c>
      <c r="S54" s="47">
        <v>175</v>
      </c>
      <c r="T54" s="51"/>
      <c r="U54" s="7">
        <f t="shared" si="3"/>
        <v>13835</v>
      </c>
      <c r="V54" s="7">
        <f t="shared" si="4"/>
        <v>1</v>
      </c>
    </row>
    <row r="55" spans="2:20" s="7" customFormat="1" ht="8.25" customHeight="1">
      <c r="B55" s="120"/>
      <c r="C55" s="121"/>
      <c r="D55" s="122"/>
      <c r="E55" s="123"/>
      <c r="F55" s="122"/>
      <c r="G55" s="124"/>
      <c r="H55" s="124"/>
      <c r="I55" s="122"/>
      <c r="J55" s="122"/>
      <c r="K55" s="122"/>
      <c r="L55" s="122"/>
      <c r="M55" s="122"/>
      <c r="N55" s="122"/>
      <c r="O55" s="122"/>
      <c r="P55" s="123"/>
      <c r="Q55" s="122"/>
      <c r="R55" s="122"/>
      <c r="S55" s="122"/>
      <c r="T55" s="125"/>
    </row>
    <row r="56" spans="2:21" s="7" customFormat="1" ht="13.5">
      <c r="B56" s="324" t="s">
        <v>7</v>
      </c>
      <c r="C56" s="325"/>
      <c r="D56" s="50">
        <f>SUM(D8:D54)</f>
        <v>678344</v>
      </c>
      <c r="E56" s="46">
        <f>SUM(E8:E54)</f>
        <v>626472</v>
      </c>
      <c r="F56" s="46">
        <f>SUM(F8:F54)</f>
        <v>58566</v>
      </c>
      <c r="G56" s="56">
        <f t="shared" si="0"/>
        <v>0.09348542313144083</v>
      </c>
      <c r="H56" s="56">
        <f t="shared" si="1"/>
        <v>3.0695705474466535</v>
      </c>
      <c r="I56" s="57">
        <f>SUM(I8:I55)</f>
        <v>391788</v>
      </c>
      <c r="J56" s="57">
        <f aca="true" t="shared" si="5" ref="J56:O56">SUM(J8:J54)</f>
        <v>189168</v>
      </c>
      <c r="K56" s="57">
        <f t="shared" si="5"/>
        <v>26286</v>
      </c>
      <c r="L56" s="57">
        <f t="shared" si="5"/>
        <v>16002</v>
      </c>
      <c r="M56" s="57">
        <f t="shared" si="5"/>
        <v>2039</v>
      </c>
      <c r="N56" s="57">
        <f t="shared" si="5"/>
        <v>925</v>
      </c>
      <c r="O56" s="57">
        <f t="shared" si="5"/>
        <v>264</v>
      </c>
      <c r="P56" s="50">
        <f>SUM(L56:O56)</f>
        <v>19230</v>
      </c>
      <c r="Q56" s="46">
        <f>SUM(Q8:Q54)</f>
        <v>27121</v>
      </c>
      <c r="R56" s="46">
        <f>SUM(R8:R54)</f>
        <v>47223</v>
      </c>
      <c r="S56" s="46">
        <f>SUM(S8:S54)</f>
        <v>30771</v>
      </c>
      <c r="T56" s="58"/>
      <c r="U56" s="194">
        <f>SUM(U8:U55)</f>
        <v>626472</v>
      </c>
    </row>
    <row r="57" spans="1:20" s="7" customFormat="1" ht="8.25" customHeight="1" thickBot="1">
      <c r="A57" s="1"/>
      <c r="B57" s="127"/>
      <c r="C57" s="128"/>
      <c r="D57" s="129"/>
      <c r="E57" s="129"/>
      <c r="F57" s="129"/>
      <c r="G57" s="130"/>
      <c r="H57" s="130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6"/>
    </row>
    <row r="58" spans="2:20" s="7" customFormat="1" ht="14.25" thickBot="1">
      <c r="B58" s="326" t="s">
        <v>296</v>
      </c>
      <c r="C58" s="327"/>
      <c r="D58" s="131">
        <f>D56+D149</f>
        <v>1111706</v>
      </c>
      <c r="E58" s="132">
        <f>E56+E149</f>
        <v>1018700</v>
      </c>
      <c r="F58" s="132">
        <f>F56+F149</f>
        <v>92284</v>
      </c>
      <c r="G58" s="133">
        <f t="shared" si="0"/>
        <v>0.09058996760577206</v>
      </c>
      <c r="H58" s="133">
        <f t="shared" si="1"/>
        <v>2.978992834004123</v>
      </c>
      <c r="I58" s="134">
        <f aca="true" t="shared" si="6" ref="I58:S58">I56+I149</f>
        <v>592761</v>
      </c>
      <c r="J58" s="134">
        <f t="shared" si="6"/>
        <v>363798</v>
      </c>
      <c r="K58" s="134">
        <f t="shared" si="6"/>
        <v>31794</v>
      </c>
      <c r="L58" s="134">
        <f t="shared" si="6"/>
        <v>25530</v>
      </c>
      <c r="M58" s="134">
        <f t="shared" si="6"/>
        <v>3184</v>
      </c>
      <c r="N58" s="134">
        <f t="shared" si="6"/>
        <v>1356</v>
      </c>
      <c r="O58" s="134">
        <f t="shared" si="6"/>
        <v>277</v>
      </c>
      <c r="P58" s="131">
        <f t="shared" si="6"/>
        <v>30347</v>
      </c>
      <c r="Q58" s="132">
        <f t="shared" si="6"/>
        <v>53934</v>
      </c>
      <c r="R58" s="132">
        <f t="shared" si="6"/>
        <v>81133</v>
      </c>
      <c r="S58" s="135">
        <f t="shared" si="6"/>
        <v>52706</v>
      </c>
      <c r="T58" s="58"/>
    </row>
    <row r="59" spans="2:8" s="7" customFormat="1" ht="13.5">
      <c r="B59" s="59"/>
      <c r="C59" s="60"/>
      <c r="G59" s="10"/>
      <c r="H59" s="10"/>
    </row>
    <row r="60" spans="2:8" s="7" customFormat="1" ht="17.25">
      <c r="B60" s="3" t="s">
        <v>301</v>
      </c>
      <c r="C60" s="60"/>
      <c r="G60" s="10"/>
      <c r="H60" s="10"/>
    </row>
    <row r="61" spans="2:8" s="7" customFormat="1" ht="10.5" customHeight="1">
      <c r="B61" s="3"/>
      <c r="C61" s="60"/>
      <c r="G61" s="10"/>
      <c r="H61" s="10"/>
    </row>
    <row r="62" spans="2:20" s="7" customFormat="1" ht="13.5" customHeight="1">
      <c r="B62" s="2"/>
      <c r="C62" s="11"/>
      <c r="D62" s="318" t="s">
        <v>26</v>
      </c>
      <c r="E62" s="318" t="s">
        <v>27</v>
      </c>
      <c r="F62" s="318" t="s">
        <v>285</v>
      </c>
      <c r="G62" s="316" t="s">
        <v>276</v>
      </c>
      <c r="H62" s="316" t="s">
        <v>275</v>
      </c>
      <c r="I62" s="201" t="s">
        <v>24</v>
      </c>
      <c r="J62" s="202"/>
      <c r="K62" s="309"/>
      <c r="L62" s="201" t="s">
        <v>25</v>
      </c>
      <c r="M62" s="202"/>
      <c r="N62" s="202"/>
      <c r="O62" s="202"/>
      <c r="P62" s="309"/>
      <c r="Q62" s="318" t="s">
        <v>292</v>
      </c>
      <c r="R62" s="318" t="s">
        <v>293</v>
      </c>
      <c r="S62" s="318" t="s">
        <v>294</v>
      </c>
      <c r="T62" s="321" t="s">
        <v>33</v>
      </c>
    </row>
    <row r="63" spans="2:20" s="7" customFormat="1" ht="13.5">
      <c r="B63" s="13"/>
      <c r="C63" s="14"/>
      <c r="D63" s="319"/>
      <c r="E63" s="319"/>
      <c r="F63" s="319"/>
      <c r="G63" s="317"/>
      <c r="H63" s="317"/>
      <c r="I63" s="310"/>
      <c r="J63" s="311"/>
      <c r="K63" s="312"/>
      <c r="L63" s="313"/>
      <c r="M63" s="314"/>
      <c r="N63" s="314"/>
      <c r="O63" s="314"/>
      <c r="P63" s="315"/>
      <c r="Q63" s="319"/>
      <c r="R63" s="319"/>
      <c r="S63" s="319"/>
      <c r="T63" s="322"/>
    </row>
    <row r="64" spans="2:20" s="7" customFormat="1" ht="15" customHeight="1">
      <c r="B64" s="13"/>
      <c r="C64" s="14"/>
      <c r="D64" s="320"/>
      <c r="E64" s="320"/>
      <c r="F64" s="320"/>
      <c r="G64" s="317"/>
      <c r="H64" s="317"/>
      <c r="I64" s="16" t="s">
        <v>31</v>
      </c>
      <c r="J64" s="16" t="s">
        <v>30</v>
      </c>
      <c r="K64" s="16" t="s">
        <v>286</v>
      </c>
      <c r="L64" s="16" t="s">
        <v>0</v>
      </c>
      <c r="M64" s="16" t="s">
        <v>1</v>
      </c>
      <c r="N64" s="16" t="s">
        <v>2</v>
      </c>
      <c r="O64" s="17" t="s">
        <v>287</v>
      </c>
      <c r="P64" s="18" t="s">
        <v>3</v>
      </c>
      <c r="Q64" s="320"/>
      <c r="R64" s="320"/>
      <c r="S64" s="320"/>
      <c r="T64" s="323"/>
    </row>
    <row r="65" spans="2:20" s="7" customFormat="1" ht="15" customHeight="1">
      <c r="B65" s="19"/>
      <c r="C65" s="20"/>
      <c r="D65" s="21" t="s">
        <v>28</v>
      </c>
      <c r="E65" s="21" t="s">
        <v>28</v>
      </c>
      <c r="F65" s="21" t="s">
        <v>29</v>
      </c>
      <c r="G65" s="22" t="s">
        <v>277</v>
      </c>
      <c r="H65" s="22" t="s">
        <v>288</v>
      </c>
      <c r="I65" s="23" t="s">
        <v>28</v>
      </c>
      <c r="J65" s="23" t="s">
        <v>28</v>
      </c>
      <c r="K65" s="23" t="s">
        <v>28</v>
      </c>
      <c r="L65" s="23" t="s">
        <v>28</v>
      </c>
      <c r="M65" s="23" t="s">
        <v>28</v>
      </c>
      <c r="N65" s="23" t="s">
        <v>28</v>
      </c>
      <c r="O65" s="23" t="s">
        <v>28</v>
      </c>
      <c r="P65" s="23" t="s">
        <v>28</v>
      </c>
      <c r="Q65" s="21" t="s">
        <v>28</v>
      </c>
      <c r="R65" s="21" t="s">
        <v>28</v>
      </c>
      <c r="S65" s="21" t="s">
        <v>28</v>
      </c>
      <c r="T65" s="14"/>
    </row>
    <row r="66" spans="1:22" s="7" customFormat="1" ht="13.5">
      <c r="A66" s="7">
        <v>1</v>
      </c>
      <c r="B66" s="61" t="s">
        <v>279</v>
      </c>
      <c r="C66" s="62" t="s">
        <v>206</v>
      </c>
      <c r="D66" s="26">
        <v>13963</v>
      </c>
      <c r="E66" s="27">
        <v>13067</v>
      </c>
      <c r="F66" s="28">
        <v>1140</v>
      </c>
      <c r="G66" s="29">
        <f>F66/E66</f>
        <v>0.08724267238080662</v>
      </c>
      <c r="H66" s="29">
        <f>P66/E66*100</f>
        <v>2.90808907936022</v>
      </c>
      <c r="I66" s="30">
        <v>8396</v>
      </c>
      <c r="J66" s="30">
        <v>4291</v>
      </c>
      <c r="K66" s="30">
        <v>0</v>
      </c>
      <c r="L66" s="30">
        <v>347</v>
      </c>
      <c r="M66" s="30">
        <v>27</v>
      </c>
      <c r="N66" s="30">
        <v>6</v>
      </c>
      <c r="O66" s="30">
        <v>0</v>
      </c>
      <c r="P66" s="31">
        <f aca="true" t="shared" si="7" ref="P66:P130">SUM(L66:O66)</f>
        <v>380</v>
      </c>
      <c r="Q66" s="28">
        <v>144</v>
      </c>
      <c r="R66" s="28">
        <v>0</v>
      </c>
      <c r="S66" s="28">
        <v>0</v>
      </c>
      <c r="T66" s="63"/>
      <c r="U66" s="7">
        <f aca="true" t="shared" si="8" ref="U66:U130">I66+J66+K66+P66</f>
        <v>13067</v>
      </c>
      <c r="V66" s="7">
        <f aca="true" t="shared" si="9" ref="V66:V130">E66/U66</f>
        <v>1</v>
      </c>
    </row>
    <row r="67" spans="1:22" s="7" customFormat="1" ht="13.5">
      <c r="A67" s="7">
        <v>4</v>
      </c>
      <c r="B67" s="64" t="s">
        <v>86</v>
      </c>
      <c r="C67" s="65" t="s">
        <v>207</v>
      </c>
      <c r="D67" s="35">
        <v>9135</v>
      </c>
      <c r="E67" s="36">
        <v>8536</v>
      </c>
      <c r="F67" s="37">
        <v>815</v>
      </c>
      <c r="G67" s="38">
        <f aca="true" t="shared" si="10" ref="G67:G132">F67/E67</f>
        <v>0.09547797563261481</v>
      </c>
      <c r="H67" s="38">
        <f aca="true" t="shared" si="11" ref="H67:H132">P67/E67*100</f>
        <v>3.385660731021556</v>
      </c>
      <c r="I67" s="39">
        <v>3021</v>
      </c>
      <c r="J67" s="39">
        <v>5226</v>
      </c>
      <c r="K67" s="39">
        <v>0</v>
      </c>
      <c r="L67" s="39">
        <v>269</v>
      </c>
      <c r="M67" s="39">
        <v>16</v>
      </c>
      <c r="N67" s="39">
        <v>4</v>
      </c>
      <c r="O67" s="39">
        <v>0</v>
      </c>
      <c r="P67" s="40">
        <f t="shared" si="7"/>
        <v>289</v>
      </c>
      <c r="Q67" s="37">
        <v>196</v>
      </c>
      <c r="R67" s="37">
        <v>515</v>
      </c>
      <c r="S67" s="37">
        <v>620</v>
      </c>
      <c r="T67" s="66"/>
      <c r="U67" s="7">
        <f t="shared" si="8"/>
        <v>8536</v>
      </c>
      <c r="V67" s="7">
        <f t="shared" si="9"/>
        <v>1</v>
      </c>
    </row>
    <row r="68" spans="1:22" s="7" customFormat="1" ht="13.5">
      <c r="A68" s="7">
        <v>11</v>
      </c>
      <c r="B68" s="64" t="s">
        <v>87</v>
      </c>
      <c r="C68" s="65" t="s">
        <v>23</v>
      </c>
      <c r="D68" s="35">
        <v>10815</v>
      </c>
      <c r="E68" s="36">
        <v>8563</v>
      </c>
      <c r="F68" s="37">
        <v>1083</v>
      </c>
      <c r="G68" s="38">
        <f t="shared" si="10"/>
        <v>0.12647436646035268</v>
      </c>
      <c r="H68" s="38">
        <f t="shared" si="11"/>
        <v>3.6902954571995794</v>
      </c>
      <c r="I68" s="39">
        <v>1366</v>
      </c>
      <c r="J68" s="39">
        <v>6881</v>
      </c>
      <c r="K68" s="39">
        <v>0</v>
      </c>
      <c r="L68" s="39">
        <v>254</v>
      </c>
      <c r="M68" s="39">
        <v>42</v>
      </c>
      <c r="N68" s="39">
        <v>20</v>
      </c>
      <c r="O68" s="39">
        <v>0</v>
      </c>
      <c r="P68" s="40">
        <f t="shared" si="7"/>
        <v>316</v>
      </c>
      <c r="Q68" s="37">
        <v>726</v>
      </c>
      <c r="R68" s="37">
        <v>1088</v>
      </c>
      <c r="S68" s="37">
        <v>435</v>
      </c>
      <c r="T68" s="66"/>
      <c r="U68" s="7">
        <f t="shared" si="8"/>
        <v>8563</v>
      </c>
      <c r="V68" s="7">
        <f t="shared" si="9"/>
        <v>1</v>
      </c>
    </row>
    <row r="69" spans="1:22" s="7" customFormat="1" ht="13.5">
      <c r="A69" s="7">
        <v>12</v>
      </c>
      <c r="B69" s="64" t="s">
        <v>88</v>
      </c>
      <c r="C69" s="65" t="s">
        <v>208</v>
      </c>
      <c r="D69" s="35">
        <v>8569</v>
      </c>
      <c r="E69" s="36">
        <v>7963</v>
      </c>
      <c r="F69" s="37">
        <v>803</v>
      </c>
      <c r="G69" s="38">
        <f t="shared" si="10"/>
        <v>0.10084139143538867</v>
      </c>
      <c r="H69" s="38">
        <f t="shared" si="11"/>
        <v>3.3404495793042823</v>
      </c>
      <c r="I69" s="39">
        <v>3488</v>
      </c>
      <c r="J69" s="39">
        <v>4209</v>
      </c>
      <c r="K69" s="39">
        <v>0</v>
      </c>
      <c r="L69" s="39">
        <v>206</v>
      </c>
      <c r="M69" s="39">
        <v>30</v>
      </c>
      <c r="N69" s="39">
        <v>30</v>
      </c>
      <c r="O69" s="39">
        <v>0</v>
      </c>
      <c r="P69" s="40">
        <f t="shared" si="7"/>
        <v>266</v>
      </c>
      <c r="Q69" s="37">
        <v>43</v>
      </c>
      <c r="R69" s="37">
        <v>315</v>
      </c>
      <c r="S69" s="37">
        <v>621</v>
      </c>
      <c r="T69" s="66"/>
      <c r="U69" s="7">
        <f t="shared" si="8"/>
        <v>7963</v>
      </c>
      <c r="V69" s="7">
        <f t="shared" si="9"/>
        <v>1</v>
      </c>
    </row>
    <row r="70" spans="1:22" s="42" customFormat="1" ht="13.5">
      <c r="A70" s="7">
        <v>14</v>
      </c>
      <c r="B70" s="139" t="s">
        <v>89</v>
      </c>
      <c r="C70" s="140" t="s">
        <v>209</v>
      </c>
      <c r="D70" s="111">
        <v>32040</v>
      </c>
      <c r="E70" s="198">
        <v>30479</v>
      </c>
      <c r="F70" s="113">
        <v>2452</v>
      </c>
      <c r="G70" s="199">
        <f t="shared" si="10"/>
        <v>0.08044883362315036</v>
      </c>
      <c r="H70" s="199">
        <f t="shared" si="11"/>
        <v>2.821614882378031</v>
      </c>
      <c r="I70" s="115">
        <v>26060</v>
      </c>
      <c r="J70" s="115">
        <v>3559</v>
      </c>
      <c r="K70" s="115">
        <v>0</v>
      </c>
      <c r="L70" s="115">
        <v>751</v>
      </c>
      <c r="M70" s="115">
        <v>82</v>
      </c>
      <c r="N70" s="115">
        <v>27</v>
      </c>
      <c r="O70" s="115">
        <v>0</v>
      </c>
      <c r="P70" s="200">
        <f t="shared" si="7"/>
        <v>860</v>
      </c>
      <c r="Q70" s="113">
        <v>3751</v>
      </c>
      <c r="R70" s="113">
        <v>3689</v>
      </c>
      <c r="S70" s="113">
        <v>2508</v>
      </c>
      <c r="T70" s="66"/>
      <c r="U70" s="42">
        <f t="shared" si="8"/>
        <v>30479</v>
      </c>
      <c r="V70" s="42">
        <f t="shared" si="9"/>
        <v>1</v>
      </c>
    </row>
    <row r="71" spans="1:22" s="7" customFormat="1" ht="13.5">
      <c r="A71" s="42">
        <v>14</v>
      </c>
      <c r="B71" s="61" t="s">
        <v>90</v>
      </c>
      <c r="C71" s="62" t="s">
        <v>210</v>
      </c>
      <c r="D71" s="26">
        <v>12780</v>
      </c>
      <c r="E71" s="27">
        <v>12126</v>
      </c>
      <c r="F71" s="28">
        <v>611</v>
      </c>
      <c r="G71" s="29">
        <f t="shared" si="10"/>
        <v>0.050387596899224806</v>
      </c>
      <c r="H71" s="29">
        <f t="shared" si="11"/>
        <v>1.797789873000165</v>
      </c>
      <c r="I71" s="30">
        <v>11206</v>
      </c>
      <c r="J71" s="30">
        <v>702</v>
      </c>
      <c r="K71" s="30">
        <v>0</v>
      </c>
      <c r="L71" s="30">
        <v>193</v>
      </c>
      <c r="M71" s="30">
        <v>20</v>
      </c>
      <c r="N71" s="30">
        <v>5</v>
      </c>
      <c r="O71" s="30">
        <v>0</v>
      </c>
      <c r="P71" s="31">
        <f t="shared" si="7"/>
        <v>218</v>
      </c>
      <c r="Q71" s="28">
        <v>679</v>
      </c>
      <c r="R71" s="28">
        <v>1518</v>
      </c>
      <c r="S71" s="28">
        <v>631</v>
      </c>
      <c r="T71" s="66"/>
      <c r="U71" s="7">
        <f t="shared" si="8"/>
        <v>12126</v>
      </c>
      <c r="V71" s="7">
        <f t="shared" si="9"/>
        <v>1</v>
      </c>
    </row>
    <row r="72" spans="1:22" s="42" customFormat="1" ht="13.5">
      <c r="A72" s="7">
        <v>22</v>
      </c>
      <c r="B72" s="64" t="s">
        <v>91</v>
      </c>
      <c r="C72" s="65" t="s">
        <v>226</v>
      </c>
      <c r="D72" s="35">
        <v>5816</v>
      </c>
      <c r="E72" s="153">
        <v>5418</v>
      </c>
      <c r="F72" s="37">
        <v>337</v>
      </c>
      <c r="G72" s="154">
        <f>F72/E72</f>
        <v>0.062200073827980804</v>
      </c>
      <c r="H72" s="154">
        <f>P72/E72*100</f>
        <v>2.104097452934662</v>
      </c>
      <c r="I72" s="39">
        <v>4008</v>
      </c>
      <c r="J72" s="39">
        <v>1296</v>
      </c>
      <c r="K72" s="39">
        <v>0</v>
      </c>
      <c r="L72" s="39">
        <v>101</v>
      </c>
      <c r="M72" s="39">
        <v>9</v>
      </c>
      <c r="N72" s="39">
        <v>4</v>
      </c>
      <c r="O72" s="39">
        <v>0</v>
      </c>
      <c r="P72" s="155">
        <f t="shared" si="7"/>
        <v>114</v>
      </c>
      <c r="Q72" s="37">
        <v>329</v>
      </c>
      <c r="R72" s="37">
        <v>539</v>
      </c>
      <c r="S72" s="37">
        <v>417</v>
      </c>
      <c r="T72" s="66"/>
      <c r="U72" s="42">
        <f t="shared" si="8"/>
        <v>5418</v>
      </c>
      <c r="V72" s="42">
        <f t="shared" si="9"/>
        <v>1</v>
      </c>
    </row>
    <row r="73" spans="1:22" s="7" customFormat="1" ht="13.5">
      <c r="A73" s="42">
        <v>23</v>
      </c>
      <c r="B73" s="64" t="s">
        <v>92</v>
      </c>
      <c r="C73" s="65" t="s">
        <v>8</v>
      </c>
      <c r="D73" s="35">
        <v>19349</v>
      </c>
      <c r="E73" s="36">
        <v>18580</v>
      </c>
      <c r="F73" s="37">
        <v>893</v>
      </c>
      <c r="G73" s="38">
        <f t="shared" si="10"/>
        <v>0.04806243272335845</v>
      </c>
      <c r="H73" s="38">
        <f t="shared" si="11"/>
        <v>1.6415500538213132</v>
      </c>
      <c r="I73" s="39">
        <v>11639</v>
      </c>
      <c r="J73" s="39">
        <v>6636</v>
      </c>
      <c r="K73" s="39">
        <v>0</v>
      </c>
      <c r="L73" s="39">
        <v>260</v>
      </c>
      <c r="M73" s="39">
        <v>36</v>
      </c>
      <c r="N73" s="39">
        <v>9</v>
      </c>
      <c r="O73" s="39">
        <v>0</v>
      </c>
      <c r="P73" s="40">
        <f t="shared" si="7"/>
        <v>305</v>
      </c>
      <c r="Q73" s="37">
        <v>150</v>
      </c>
      <c r="R73" s="37">
        <v>2210</v>
      </c>
      <c r="S73" s="37">
        <v>2804</v>
      </c>
      <c r="T73" s="66"/>
      <c r="U73" s="7">
        <f t="shared" si="8"/>
        <v>18580</v>
      </c>
      <c r="V73" s="7">
        <f t="shared" si="9"/>
        <v>1</v>
      </c>
    </row>
    <row r="74" spans="1:22" s="7" customFormat="1" ht="13.5">
      <c r="A74" s="7">
        <v>26</v>
      </c>
      <c r="B74" s="64" t="s">
        <v>93</v>
      </c>
      <c r="C74" s="65" t="s">
        <v>211</v>
      </c>
      <c r="D74" s="35">
        <v>11593</v>
      </c>
      <c r="E74" s="36">
        <v>10805</v>
      </c>
      <c r="F74" s="37">
        <v>481</v>
      </c>
      <c r="G74" s="38">
        <f t="shared" si="10"/>
        <v>0.04451642757982416</v>
      </c>
      <c r="H74" s="38">
        <f t="shared" si="11"/>
        <v>1.6011105969458583</v>
      </c>
      <c r="I74" s="39">
        <v>2924</v>
      </c>
      <c r="J74" s="39">
        <v>7708</v>
      </c>
      <c r="K74" s="39">
        <v>0</v>
      </c>
      <c r="L74" s="39">
        <v>156</v>
      </c>
      <c r="M74" s="39">
        <v>13</v>
      </c>
      <c r="N74" s="39">
        <v>4</v>
      </c>
      <c r="O74" s="39">
        <v>0</v>
      </c>
      <c r="P74" s="40">
        <f t="shared" si="7"/>
        <v>173</v>
      </c>
      <c r="Q74" s="37">
        <v>816</v>
      </c>
      <c r="R74" s="37">
        <v>407</v>
      </c>
      <c r="S74" s="37">
        <v>557</v>
      </c>
      <c r="T74" s="66"/>
      <c r="U74" s="7">
        <f t="shared" si="8"/>
        <v>10805</v>
      </c>
      <c r="V74" s="7">
        <f t="shared" si="9"/>
        <v>1</v>
      </c>
    </row>
    <row r="75" spans="1:22" s="7" customFormat="1" ht="13.5">
      <c r="A75" s="7">
        <v>27</v>
      </c>
      <c r="B75" s="139" t="s">
        <v>94</v>
      </c>
      <c r="C75" s="140" t="s">
        <v>212</v>
      </c>
      <c r="D75" s="111">
        <v>21808</v>
      </c>
      <c r="E75" s="112">
        <v>19620</v>
      </c>
      <c r="F75" s="113">
        <v>1689</v>
      </c>
      <c r="G75" s="114">
        <f t="shared" si="10"/>
        <v>0.08608562691131498</v>
      </c>
      <c r="H75" s="114">
        <f t="shared" si="11"/>
        <v>3.2568807339449544</v>
      </c>
      <c r="I75" s="115">
        <v>5194</v>
      </c>
      <c r="J75" s="115">
        <v>13787</v>
      </c>
      <c r="K75" s="115">
        <v>0</v>
      </c>
      <c r="L75" s="115">
        <v>555</v>
      </c>
      <c r="M75" s="115">
        <v>55</v>
      </c>
      <c r="N75" s="115">
        <v>29</v>
      </c>
      <c r="O75" s="115">
        <v>0</v>
      </c>
      <c r="P75" s="116">
        <f t="shared" si="7"/>
        <v>639</v>
      </c>
      <c r="Q75" s="113">
        <v>1704</v>
      </c>
      <c r="R75" s="113">
        <v>1686</v>
      </c>
      <c r="S75" s="113">
        <v>782</v>
      </c>
      <c r="T75" s="66"/>
      <c r="U75" s="7">
        <f t="shared" si="8"/>
        <v>19620</v>
      </c>
      <c r="V75" s="7">
        <f t="shared" si="9"/>
        <v>1</v>
      </c>
    </row>
    <row r="76" spans="1:22" s="42" customFormat="1" ht="13.5">
      <c r="A76" s="7">
        <v>27</v>
      </c>
      <c r="B76" s="61" t="s">
        <v>95</v>
      </c>
      <c r="C76" s="62" t="s">
        <v>231</v>
      </c>
      <c r="D76" s="26">
        <v>7782</v>
      </c>
      <c r="E76" s="149">
        <v>7406</v>
      </c>
      <c r="F76" s="28">
        <v>608</v>
      </c>
      <c r="G76" s="150">
        <f>F76/E76</f>
        <v>0.0820955981636511</v>
      </c>
      <c r="H76" s="150">
        <f>P76/E76*100</f>
        <v>2.497974615176884</v>
      </c>
      <c r="I76" s="30">
        <v>1808</v>
      </c>
      <c r="J76" s="30">
        <v>5413</v>
      </c>
      <c r="K76" s="30">
        <v>0</v>
      </c>
      <c r="L76" s="30">
        <v>151</v>
      </c>
      <c r="M76" s="30">
        <v>19</v>
      </c>
      <c r="N76" s="30">
        <v>15</v>
      </c>
      <c r="O76" s="30">
        <v>0</v>
      </c>
      <c r="P76" s="151">
        <f t="shared" si="7"/>
        <v>185</v>
      </c>
      <c r="Q76" s="28">
        <v>72</v>
      </c>
      <c r="R76" s="28">
        <v>447</v>
      </c>
      <c r="S76" s="28">
        <v>71</v>
      </c>
      <c r="T76" s="66"/>
      <c r="U76" s="42">
        <f t="shared" si="8"/>
        <v>7406</v>
      </c>
      <c r="V76" s="42">
        <f t="shared" si="9"/>
        <v>1</v>
      </c>
    </row>
    <row r="77" spans="1:22" s="7" customFormat="1" ht="13.5">
      <c r="A77" s="42">
        <v>28</v>
      </c>
      <c r="B77" s="141" t="s">
        <v>96</v>
      </c>
      <c r="C77" s="142" t="s">
        <v>213</v>
      </c>
      <c r="D77" s="104">
        <v>13069</v>
      </c>
      <c r="E77" s="105">
        <v>12558</v>
      </c>
      <c r="F77" s="106">
        <v>736</v>
      </c>
      <c r="G77" s="119">
        <f t="shared" si="10"/>
        <v>0.05860805860805861</v>
      </c>
      <c r="H77" s="119">
        <f t="shared" si="11"/>
        <v>1.8713170887083932</v>
      </c>
      <c r="I77" s="107">
        <v>1369</v>
      </c>
      <c r="J77" s="107">
        <v>10954</v>
      </c>
      <c r="K77" s="107">
        <v>0</v>
      </c>
      <c r="L77" s="107">
        <v>197</v>
      </c>
      <c r="M77" s="107">
        <v>27</v>
      </c>
      <c r="N77" s="107">
        <v>11</v>
      </c>
      <c r="O77" s="107">
        <v>0</v>
      </c>
      <c r="P77" s="108">
        <f t="shared" si="7"/>
        <v>235</v>
      </c>
      <c r="Q77" s="106">
        <v>1161</v>
      </c>
      <c r="R77" s="106">
        <v>1866</v>
      </c>
      <c r="S77" s="106">
        <v>867</v>
      </c>
      <c r="T77" s="66"/>
      <c r="U77" s="7">
        <f t="shared" si="8"/>
        <v>12558</v>
      </c>
      <c r="V77" s="7">
        <f t="shared" si="9"/>
        <v>1</v>
      </c>
    </row>
    <row r="78" spans="1:22" s="7" customFormat="1" ht="13.5">
      <c r="A78" s="7">
        <v>34</v>
      </c>
      <c r="B78" s="64" t="s">
        <v>97</v>
      </c>
      <c r="C78" s="65" t="s">
        <v>214</v>
      </c>
      <c r="D78" s="35">
        <v>11074</v>
      </c>
      <c r="E78" s="36">
        <v>10332</v>
      </c>
      <c r="F78" s="37">
        <v>510</v>
      </c>
      <c r="G78" s="38">
        <f t="shared" si="10"/>
        <v>0.04936120789779326</v>
      </c>
      <c r="H78" s="38">
        <f t="shared" si="11"/>
        <v>1.7905536198219125</v>
      </c>
      <c r="I78" s="39">
        <v>6519</v>
      </c>
      <c r="J78" s="39">
        <v>3628</v>
      </c>
      <c r="K78" s="39">
        <v>0</v>
      </c>
      <c r="L78" s="39">
        <v>175</v>
      </c>
      <c r="M78" s="39">
        <v>7</v>
      </c>
      <c r="N78" s="39">
        <v>3</v>
      </c>
      <c r="O78" s="39">
        <v>0</v>
      </c>
      <c r="P78" s="40">
        <f t="shared" si="7"/>
        <v>185</v>
      </c>
      <c r="Q78" s="37">
        <v>330</v>
      </c>
      <c r="R78" s="37">
        <v>490</v>
      </c>
      <c r="S78" s="37">
        <v>85</v>
      </c>
      <c r="T78" s="66"/>
      <c r="U78" s="7">
        <f t="shared" si="8"/>
        <v>10332</v>
      </c>
      <c r="V78" s="7">
        <f t="shared" si="9"/>
        <v>1</v>
      </c>
    </row>
    <row r="79" spans="1:22" s="7" customFormat="1" ht="13.5">
      <c r="A79" s="7">
        <v>40</v>
      </c>
      <c r="B79" s="64" t="s">
        <v>98</v>
      </c>
      <c r="C79" s="65" t="s">
        <v>9</v>
      </c>
      <c r="D79" s="35">
        <v>8319</v>
      </c>
      <c r="E79" s="36">
        <v>4576</v>
      </c>
      <c r="F79" s="37">
        <v>871</v>
      </c>
      <c r="G79" s="38">
        <f t="shared" si="10"/>
        <v>0.1903409090909091</v>
      </c>
      <c r="H79" s="38">
        <f t="shared" si="11"/>
        <v>6.206293706293707</v>
      </c>
      <c r="I79" s="39">
        <v>1190</v>
      </c>
      <c r="J79" s="39">
        <v>3102</v>
      </c>
      <c r="K79" s="39">
        <v>0</v>
      </c>
      <c r="L79" s="39">
        <v>232</v>
      </c>
      <c r="M79" s="39">
        <v>40</v>
      </c>
      <c r="N79" s="39">
        <v>12</v>
      </c>
      <c r="O79" s="39">
        <v>0</v>
      </c>
      <c r="P79" s="40">
        <f t="shared" si="7"/>
        <v>284</v>
      </c>
      <c r="Q79" s="37">
        <v>439</v>
      </c>
      <c r="R79" s="37">
        <v>91</v>
      </c>
      <c r="S79" s="37">
        <v>165</v>
      </c>
      <c r="T79" s="66"/>
      <c r="U79" s="7">
        <f t="shared" si="8"/>
        <v>4576</v>
      </c>
      <c r="V79" s="7">
        <f t="shared" si="9"/>
        <v>1</v>
      </c>
    </row>
    <row r="80" spans="1:22" s="7" customFormat="1" ht="13.5">
      <c r="A80" s="7">
        <v>40</v>
      </c>
      <c r="B80" s="139" t="s">
        <v>99</v>
      </c>
      <c r="C80" s="140" t="s">
        <v>215</v>
      </c>
      <c r="D80" s="45">
        <v>12514</v>
      </c>
      <c r="E80" s="46">
        <v>11878</v>
      </c>
      <c r="F80" s="47">
        <v>1527</v>
      </c>
      <c r="G80" s="48">
        <f t="shared" si="10"/>
        <v>0.12855699612729415</v>
      </c>
      <c r="H80" s="48">
        <f t="shared" si="11"/>
        <v>3.6201380703822195</v>
      </c>
      <c r="I80" s="49">
        <v>9964</v>
      </c>
      <c r="J80" s="49">
        <v>1480</v>
      </c>
      <c r="K80" s="49">
        <v>4</v>
      </c>
      <c r="L80" s="49">
        <v>356</v>
      </c>
      <c r="M80" s="49">
        <v>57</v>
      </c>
      <c r="N80" s="49">
        <v>17</v>
      </c>
      <c r="O80" s="49">
        <v>0</v>
      </c>
      <c r="P80" s="50">
        <f t="shared" si="7"/>
        <v>430</v>
      </c>
      <c r="Q80" s="47">
        <v>660</v>
      </c>
      <c r="R80" s="47">
        <v>715</v>
      </c>
      <c r="S80" s="47">
        <v>845</v>
      </c>
      <c r="T80" s="68"/>
      <c r="U80" s="7">
        <f t="shared" si="8"/>
        <v>11878</v>
      </c>
      <c r="V80" s="7">
        <f t="shared" si="9"/>
        <v>1</v>
      </c>
    </row>
    <row r="81" spans="1:22" s="7" customFormat="1" ht="13.5">
      <c r="A81" s="7">
        <v>1</v>
      </c>
      <c r="B81" s="61" t="s">
        <v>100</v>
      </c>
      <c r="C81" s="62" t="s">
        <v>216</v>
      </c>
      <c r="D81" s="26">
        <v>2730</v>
      </c>
      <c r="E81" s="27">
        <v>2551</v>
      </c>
      <c r="F81" s="28">
        <v>299</v>
      </c>
      <c r="G81" s="29">
        <f t="shared" si="10"/>
        <v>0.11720893767150137</v>
      </c>
      <c r="H81" s="29">
        <f t="shared" si="11"/>
        <v>3.724029792238338</v>
      </c>
      <c r="I81" s="30">
        <v>2257</v>
      </c>
      <c r="J81" s="30">
        <v>199</v>
      </c>
      <c r="K81" s="30">
        <v>0</v>
      </c>
      <c r="L81" s="30">
        <v>81</v>
      </c>
      <c r="M81" s="30">
        <v>11</v>
      </c>
      <c r="N81" s="30">
        <v>3</v>
      </c>
      <c r="O81" s="30">
        <v>0</v>
      </c>
      <c r="P81" s="31">
        <f t="shared" si="7"/>
        <v>95</v>
      </c>
      <c r="Q81" s="28">
        <v>26</v>
      </c>
      <c r="R81" s="28">
        <v>72</v>
      </c>
      <c r="S81" s="28">
        <v>4</v>
      </c>
      <c r="T81" s="63"/>
      <c r="U81" s="7">
        <f t="shared" si="8"/>
        <v>2551</v>
      </c>
      <c r="V81" s="7">
        <f t="shared" si="9"/>
        <v>1</v>
      </c>
    </row>
    <row r="82" spans="1:22" s="7" customFormat="1" ht="13.5">
      <c r="A82" s="7">
        <v>1</v>
      </c>
      <c r="B82" s="64" t="s">
        <v>101</v>
      </c>
      <c r="C82" s="65" t="s">
        <v>217</v>
      </c>
      <c r="D82" s="35">
        <v>2517</v>
      </c>
      <c r="E82" s="36">
        <v>2433</v>
      </c>
      <c r="F82" s="37">
        <v>348</v>
      </c>
      <c r="G82" s="38">
        <f t="shared" si="10"/>
        <v>0.14303329223181258</v>
      </c>
      <c r="H82" s="38">
        <f t="shared" si="11"/>
        <v>4.68557336621455</v>
      </c>
      <c r="I82" s="39">
        <v>1940</v>
      </c>
      <c r="J82" s="39">
        <v>379</v>
      </c>
      <c r="K82" s="39">
        <v>0</v>
      </c>
      <c r="L82" s="39">
        <v>92</v>
      </c>
      <c r="M82" s="39">
        <v>16</v>
      </c>
      <c r="N82" s="39">
        <v>6</v>
      </c>
      <c r="O82" s="39">
        <v>0</v>
      </c>
      <c r="P82" s="40">
        <f t="shared" si="7"/>
        <v>114</v>
      </c>
      <c r="Q82" s="37">
        <v>111</v>
      </c>
      <c r="R82" s="37">
        <v>187</v>
      </c>
      <c r="S82" s="37">
        <v>99</v>
      </c>
      <c r="T82" s="66"/>
      <c r="U82" s="7">
        <f t="shared" si="8"/>
        <v>2433</v>
      </c>
      <c r="V82" s="7">
        <f t="shared" si="9"/>
        <v>1</v>
      </c>
    </row>
    <row r="83" spans="1:22" s="7" customFormat="1" ht="13.5">
      <c r="A83" s="7">
        <v>2</v>
      </c>
      <c r="B83" s="64" t="s">
        <v>102</v>
      </c>
      <c r="C83" s="65" t="s">
        <v>246</v>
      </c>
      <c r="D83" s="35">
        <v>2010</v>
      </c>
      <c r="E83" s="36">
        <v>1795</v>
      </c>
      <c r="F83" s="37">
        <v>814</v>
      </c>
      <c r="G83" s="38">
        <f>F83/E83</f>
        <v>0.45348189415041784</v>
      </c>
      <c r="H83" s="38">
        <f>P83/E83*100</f>
        <v>6.518105849582173</v>
      </c>
      <c r="I83" s="39">
        <v>953</v>
      </c>
      <c r="J83" s="39">
        <v>725</v>
      </c>
      <c r="K83" s="39">
        <v>0</v>
      </c>
      <c r="L83" s="39">
        <v>109</v>
      </c>
      <c r="M83" s="39">
        <v>5</v>
      </c>
      <c r="N83" s="39">
        <v>3</v>
      </c>
      <c r="O83" s="39">
        <v>0</v>
      </c>
      <c r="P83" s="40">
        <f t="shared" si="7"/>
        <v>117</v>
      </c>
      <c r="Q83" s="37">
        <v>128</v>
      </c>
      <c r="R83" s="37">
        <v>77</v>
      </c>
      <c r="S83" s="37">
        <v>11</v>
      </c>
      <c r="T83" s="66"/>
      <c r="U83" s="7">
        <f t="shared" si="8"/>
        <v>1795</v>
      </c>
      <c r="V83" s="7">
        <f t="shared" si="9"/>
        <v>1</v>
      </c>
    </row>
    <row r="84" spans="1:22" s="7" customFormat="1" ht="13.5">
      <c r="A84" s="7">
        <v>5</v>
      </c>
      <c r="B84" s="64" t="s">
        <v>103</v>
      </c>
      <c r="C84" s="65" t="s">
        <v>304</v>
      </c>
      <c r="D84" s="35">
        <v>2184</v>
      </c>
      <c r="E84" s="36">
        <v>2075</v>
      </c>
      <c r="F84" s="37">
        <v>242</v>
      </c>
      <c r="G84" s="38">
        <f>F84/E84</f>
        <v>0.11662650602409638</v>
      </c>
      <c r="H84" s="38">
        <f>P84/E84*100</f>
        <v>3.566265060240964</v>
      </c>
      <c r="I84" s="39">
        <v>1826</v>
      </c>
      <c r="J84" s="39">
        <v>175</v>
      </c>
      <c r="K84" s="39">
        <v>0</v>
      </c>
      <c r="L84" s="39">
        <v>56</v>
      </c>
      <c r="M84" s="39">
        <v>14</v>
      </c>
      <c r="N84" s="39">
        <v>4</v>
      </c>
      <c r="O84" s="39">
        <v>0</v>
      </c>
      <c r="P84" s="40">
        <f t="shared" si="7"/>
        <v>74</v>
      </c>
      <c r="Q84" s="37">
        <v>54</v>
      </c>
      <c r="R84" s="37">
        <v>222</v>
      </c>
      <c r="S84" s="37">
        <v>275</v>
      </c>
      <c r="T84" s="66"/>
      <c r="U84" s="7">
        <f t="shared" si="8"/>
        <v>2075</v>
      </c>
      <c r="V84" s="7">
        <f t="shared" si="9"/>
        <v>1</v>
      </c>
    </row>
    <row r="85" spans="1:22" s="7" customFormat="1" ht="13.5">
      <c r="A85" s="7">
        <v>7</v>
      </c>
      <c r="B85" s="64" t="s">
        <v>104</v>
      </c>
      <c r="C85" s="65" t="s">
        <v>218</v>
      </c>
      <c r="D85" s="35">
        <v>3168</v>
      </c>
      <c r="E85" s="36">
        <v>3014</v>
      </c>
      <c r="F85" s="37">
        <v>326</v>
      </c>
      <c r="G85" s="38">
        <f t="shared" si="10"/>
        <v>0.10816191108161911</v>
      </c>
      <c r="H85" s="38">
        <f t="shared" si="11"/>
        <v>3.815527538155276</v>
      </c>
      <c r="I85" s="39">
        <v>476</v>
      </c>
      <c r="J85" s="39">
        <v>2423</v>
      </c>
      <c r="K85" s="39">
        <v>0</v>
      </c>
      <c r="L85" s="39">
        <v>108</v>
      </c>
      <c r="M85" s="39">
        <v>6</v>
      </c>
      <c r="N85" s="39">
        <v>1</v>
      </c>
      <c r="O85" s="39">
        <v>0</v>
      </c>
      <c r="P85" s="40">
        <f t="shared" si="7"/>
        <v>115</v>
      </c>
      <c r="Q85" s="37">
        <v>648</v>
      </c>
      <c r="R85" s="37">
        <v>482</v>
      </c>
      <c r="S85" s="37">
        <v>123</v>
      </c>
      <c r="T85" s="66"/>
      <c r="U85" s="7">
        <f t="shared" si="8"/>
        <v>3014</v>
      </c>
      <c r="V85" s="7">
        <f t="shared" si="9"/>
        <v>1</v>
      </c>
    </row>
    <row r="86" spans="1:22" s="7" customFormat="1" ht="13.5">
      <c r="A86" s="7">
        <v>7</v>
      </c>
      <c r="B86" s="64" t="s">
        <v>105</v>
      </c>
      <c r="C86" s="67" t="s">
        <v>10</v>
      </c>
      <c r="D86" s="111">
        <v>3059</v>
      </c>
      <c r="E86" s="112">
        <v>2872</v>
      </c>
      <c r="F86" s="113">
        <v>347</v>
      </c>
      <c r="G86" s="114">
        <f t="shared" si="10"/>
        <v>0.1208217270194986</v>
      </c>
      <c r="H86" s="114">
        <f t="shared" si="11"/>
        <v>3.934540389972145</v>
      </c>
      <c r="I86" s="115">
        <v>2071</v>
      </c>
      <c r="J86" s="115">
        <v>688</v>
      </c>
      <c r="K86" s="115">
        <v>0</v>
      </c>
      <c r="L86" s="115">
        <v>95</v>
      </c>
      <c r="M86" s="115">
        <v>6</v>
      </c>
      <c r="N86" s="115">
        <v>5</v>
      </c>
      <c r="O86" s="115">
        <v>7</v>
      </c>
      <c r="P86" s="116">
        <f t="shared" si="7"/>
        <v>113</v>
      </c>
      <c r="Q86" s="113">
        <v>136</v>
      </c>
      <c r="R86" s="113">
        <v>188</v>
      </c>
      <c r="S86" s="113">
        <v>3</v>
      </c>
      <c r="T86" s="66"/>
      <c r="U86" s="7">
        <f t="shared" si="8"/>
        <v>2872</v>
      </c>
      <c r="V86" s="7">
        <f t="shared" si="9"/>
        <v>1</v>
      </c>
    </row>
    <row r="87" spans="1:22" s="7" customFormat="1" ht="13.5">
      <c r="A87" s="7">
        <v>9</v>
      </c>
      <c r="B87" s="64" t="s">
        <v>106</v>
      </c>
      <c r="C87" s="142" t="s">
        <v>11</v>
      </c>
      <c r="D87" s="26">
        <v>4761</v>
      </c>
      <c r="E87" s="27">
        <v>4519</v>
      </c>
      <c r="F87" s="28">
        <v>484</v>
      </c>
      <c r="G87" s="29">
        <f>F87/E87</f>
        <v>0.10710334144722283</v>
      </c>
      <c r="H87" s="29">
        <f t="shared" si="11"/>
        <v>3.4299623810577566</v>
      </c>
      <c r="I87" s="30">
        <v>4025</v>
      </c>
      <c r="J87" s="30">
        <v>337</v>
      </c>
      <c r="K87" s="30">
        <v>2</v>
      </c>
      <c r="L87" s="30">
        <v>128</v>
      </c>
      <c r="M87" s="30">
        <v>13</v>
      </c>
      <c r="N87" s="30">
        <v>14</v>
      </c>
      <c r="O87" s="30">
        <v>0</v>
      </c>
      <c r="P87" s="31">
        <f t="shared" si="7"/>
        <v>155</v>
      </c>
      <c r="Q87" s="28">
        <v>362</v>
      </c>
      <c r="R87" s="28">
        <v>304</v>
      </c>
      <c r="S87" s="28">
        <v>420</v>
      </c>
      <c r="T87" s="66"/>
      <c r="U87" s="7">
        <f t="shared" si="8"/>
        <v>4519</v>
      </c>
      <c r="V87" s="7">
        <f t="shared" si="9"/>
        <v>1</v>
      </c>
    </row>
    <row r="88" spans="1:22" s="7" customFormat="1" ht="13.5">
      <c r="A88" s="7">
        <v>11</v>
      </c>
      <c r="B88" s="64" t="s">
        <v>107</v>
      </c>
      <c r="C88" s="65" t="s">
        <v>219</v>
      </c>
      <c r="D88" s="35">
        <v>2771</v>
      </c>
      <c r="E88" s="36">
        <v>2600</v>
      </c>
      <c r="F88" s="37">
        <v>99</v>
      </c>
      <c r="G88" s="38">
        <f t="shared" si="10"/>
        <v>0.03807692307692308</v>
      </c>
      <c r="H88" s="38">
        <f t="shared" si="11"/>
        <v>1.2692307692307692</v>
      </c>
      <c r="I88" s="39">
        <v>398</v>
      </c>
      <c r="J88" s="39">
        <v>2169</v>
      </c>
      <c r="K88" s="39">
        <v>0</v>
      </c>
      <c r="L88" s="39">
        <v>32</v>
      </c>
      <c r="M88" s="39">
        <v>1</v>
      </c>
      <c r="N88" s="39">
        <v>0</v>
      </c>
      <c r="O88" s="39">
        <v>0</v>
      </c>
      <c r="P88" s="40">
        <f t="shared" si="7"/>
        <v>33</v>
      </c>
      <c r="Q88" s="37">
        <v>176</v>
      </c>
      <c r="R88" s="37">
        <v>90</v>
      </c>
      <c r="S88" s="37">
        <v>79</v>
      </c>
      <c r="T88" s="66"/>
      <c r="U88" s="7">
        <f t="shared" si="8"/>
        <v>2600</v>
      </c>
      <c r="V88" s="7">
        <f t="shared" si="9"/>
        <v>1</v>
      </c>
    </row>
    <row r="89" spans="1:22" s="7" customFormat="1" ht="13.5">
      <c r="A89" s="7">
        <v>12</v>
      </c>
      <c r="B89" s="64" t="s">
        <v>108</v>
      </c>
      <c r="C89" s="65" t="s">
        <v>220</v>
      </c>
      <c r="D89" s="35">
        <v>5556</v>
      </c>
      <c r="E89" s="36">
        <v>5021</v>
      </c>
      <c r="F89" s="37">
        <v>204</v>
      </c>
      <c r="G89" s="38">
        <f t="shared" si="10"/>
        <v>0.04062935670185222</v>
      </c>
      <c r="H89" s="38">
        <f t="shared" si="11"/>
        <v>1.4538936466839274</v>
      </c>
      <c r="I89" s="39">
        <v>4502</v>
      </c>
      <c r="J89" s="39">
        <v>446</v>
      </c>
      <c r="K89" s="39">
        <v>0</v>
      </c>
      <c r="L89" s="39">
        <v>57</v>
      </c>
      <c r="M89" s="39">
        <v>13</v>
      </c>
      <c r="N89" s="39">
        <v>3</v>
      </c>
      <c r="O89" s="39">
        <v>0</v>
      </c>
      <c r="P89" s="40">
        <f t="shared" si="7"/>
        <v>73</v>
      </c>
      <c r="Q89" s="37">
        <v>333</v>
      </c>
      <c r="R89" s="37">
        <v>207</v>
      </c>
      <c r="S89" s="37">
        <v>180</v>
      </c>
      <c r="T89" s="66"/>
      <c r="U89" s="7">
        <f t="shared" si="8"/>
        <v>5021</v>
      </c>
      <c r="V89" s="7">
        <f t="shared" si="9"/>
        <v>1</v>
      </c>
    </row>
    <row r="90" spans="1:22" s="7" customFormat="1" ht="13.5">
      <c r="A90" s="7">
        <v>14</v>
      </c>
      <c r="B90" s="64" t="s">
        <v>109</v>
      </c>
      <c r="C90" s="65" t="s">
        <v>21</v>
      </c>
      <c r="D90" s="35">
        <v>3429</v>
      </c>
      <c r="E90" s="36">
        <v>3284</v>
      </c>
      <c r="F90" s="37">
        <v>491</v>
      </c>
      <c r="G90" s="38">
        <f t="shared" si="10"/>
        <v>0.1495127892813642</v>
      </c>
      <c r="H90" s="38">
        <f t="shared" si="11"/>
        <v>4.5980511571254565</v>
      </c>
      <c r="I90" s="39">
        <v>1068</v>
      </c>
      <c r="J90" s="39">
        <v>2065</v>
      </c>
      <c r="K90" s="39">
        <v>0</v>
      </c>
      <c r="L90" s="39">
        <v>124</v>
      </c>
      <c r="M90" s="39">
        <v>21</v>
      </c>
      <c r="N90" s="39">
        <v>6</v>
      </c>
      <c r="O90" s="39">
        <v>0</v>
      </c>
      <c r="P90" s="40">
        <f t="shared" si="7"/>
        <v>151</v>
      </c>
      <c r="Q90" s="37">
        <v>1176</v>
      </c>
      <c r="R90" s="37">
        <v>1055</v>
      </c>
      <c r="S90" s="37">
        <v>208</v>
      </c>
      <c r="T90" s="66"/>
      <c r="U90" s="7">
        <f t="shared" si="8"/>
        <v>3284</v>
      </c>
      <c r="V90" s="7">
        <f t="shared" si="9"/>
        <v>1</v>
      </c>
    </row>
    <row r="91" spans="1:22" s="7" customFormat="1" ht="13.5">
      <c r="A91" s="7">
        <v>14</v>
      </c>
      <c r="B91" s="64" t="s">
        <v>110</v>
      </c>
      <c r="C91" s="140" t="s">
        <v>22</v>
      </c>
      <c r="D91" s="45">
        <v>5914</v>
      </c>
      <c r="E91" s="46">
        <v>5120</v>
      </c>
      <c r="F91" s="47">
        <v>491</v>
      </c>
      <c r="G91" s="48">
        <f t="shared" si="10"/>
        <v>0.0958984375</v>
      </c>
      <c r="H91" s="48">
        <f t="shared" si="11"/>
        <v>2.63671875</v>
      </c>
      <c r="I91" s="49">
        <v>3652</v>
      </c>
      <c r="J91" s="49">
        <v>1331</v>
      </c>
      <c r="K91" s="49">
        <v>2</v>
      </c>
      <c r="L91" s="49">
        <v>114</v>
      </c>
      <c r="M91" s="49">
        <v>14</v>
      </c>
      <c r="N91" s="49">
        <v>7</v>
      </c>
      <c r="O91" s="49">
        <v>0</v>
      </c>
      <c r="P91" s="50">
        <f t="shared" si="7"/>
        <v>135</v>
      </c>
      <c r="Q91" s="47">
        <v>27</v>
      </c>
      <c r="R91" s="47">
        <v>366</v>
      </c>
      <c r="S91" s="47">
        <v>0</v>
      </c>
      <c r="T91" s="66"/>
      <c r="U91" s="7">
        <f t="shared" si="8"/>
        <v>5120</v>
      </c>
      <c r="V91" s="7">
        <f t="shared" si="9"/>
        <v>1</v>
      </c>
    </row>
    <row r="92" spans="1:22" s="7" customFormat="1" ht="13.5">
      <c r="A92" s="7">
        <v>15</v>
      </c>
      <c r="B92" s="64" t="s">
        <v>111</v>
      </c>
      <c r="C92" s="62" t="s">
        <v>221</v>
      </c>
      <c r="D92" s="104">
        <v>7101</v>
      </c>
      <c r="E92" s="105">
        <v>6311</v>
      </c>
      <c r="F92" s="106">
        <v>355</v>
      </c>
      <c r="G92" s="119">
        <f t="shared" si="10"/>
        <v>0.05625099033433687</v>
      </c>
      <c r="H92" s="119">
        <f t="shared" si="11"/>
        <v>2.0598954206940263</v>
      </c>
      <c r="I92" s="107">
        <v>2399</v>
      </c>
      <c r="J92" s="107">
        <v>3782</v>
      </c>
      <c r="K92" s="107">
        <v>0</v>
      </c>
      <c r="L92" s="107">
        <v>114</v>
      </c>
      <c r="M92" s="107">
        <v>14</v>
      </c>
      <c r="N92" s="107">
        <v>2</v>
      </c>
      <c r="O92" s="107">
        <v>0</v>
      </c>
      <c r="P92" s="108">
        <f t="shared" si="7"/>
        <v>130</v>
      </c>
      <c r="Q92" s="106">
        <v>105</v>
      </c>
      <c r="R92" s="106">
        <v>212</v>
      </c>
      <c r="S92" s="106">
        <v>239</v>
      </c>
      <c r="T92" s="66"/>
      <c r="U92" s="7">
        <f t="shared" si="8"/>
        <v>6311</v>
      </c>
      <c r="V92" s="7">
        <f t="shared" si="9"/>
        <v>1</v>
      </c>
    </row>
    <row r="93" spans="1:22" s="7" customFormat="1" ht="13.5">
      <c r="A93" s="7">
        <v>16</v>
      </c>
      <c r="B93" s="64" t="s">
        <v>112</v>
      </c>
      <c r="C93" s="65" t="s">
        <v>222</v>
      </c>
      <c r="D93" s="35">
        <v>3718</v>
      </c>
      <c r="E93" s="36">
        <v>3564</v>
      </c>
      <c r="F93" s="37">
        <v>280</v>
      </c>
      <c r="G93" s="38">
        <f t="shared" si="10"/>
        <v>0.07856341189674523</v>
      </c>
      <c r="H93" s="38">
        <f t="shared" si="11"/>
        <v>2.833894500561167</v>
      </c>
      <c r="I93" s="39">
        <v>1738</v>
      </c>
      <c r="J93" s="39">
        <v>1725</v>
      </c>
      <c r="K93" s="39">
        <v>0</v>
      </c>
      <c r="L93" s="39">
        <v>85</v>
      </c>
      <c r="M93" s="39">
        <v>12</v>
      </c>
      <c r="N93" s="39">
        <v>4</v>
      </c>
      <c r="O93" s="39">
        <v>0</v>
      </c>
      <c r="P93" s="40">
        <f t="shared" si="7"/>
        <v>101</v>
      </c>
      <c r="Q93" s="37">
        <v>376</v>
      </c>
      <c r="R93" s="37">
        <v>371</v>
      </c>
      <c r="S93" s="37">
        <v>159</v>
      </c>
      <c r="T93" s="66"/>
      <c r="U93" s="7">
        <f t="shared" si="8"/>
        <v>3564</v>
      </c>
      <c r="V93" s="7">
        <f t="shared" si="9"/>
        <v>1</v>
      </c>
    </row>
    <row r="94" spans="1:22" s="7" customFormat="1" ht="13.5">
      <c r="A94" s="7">
        <v>17</v>
      </c>
      <c r="B94" s="64" t="s">
        <v>113</v>
      </c>
      <c r="C94" s="65" t="s">
        <v>223</v>
      </c>
      <c r="D94" s="35">
        <v>4196</v>
      </c>
      <c r="E94" s="36">
        <v>4034</v>
      </c>
      <c r="F94" s="37">
        <v>320</v>
      </c>
      <c r="G94" s="38">
        <f t="shared" si="10"/>
        <v>0.07932573128408528</v>
      </c>
      <c r="H94" s="38">
        <f t="shared" si="11"/>
        <v>2.9995042141794745</v>
      </c>
      <c r="I94" s="39">
        <v>630</v>
      </c>
      <c r="J94" s="39">
        <v>3281</v>
      </c>
      <c r="K94" s="39">
        <v>2</v>
      </c>
      <c r="L94" s="39">
        <v>109</v>
      </c>
      <c r="M94" s="39">
        <v>7</v>
      </c>
      <c r="N94" s="39">
        <v>2</v>
      </c>
      <c r="O94" s="39">
        <v>3</v>
      </c>
      <c r="P94" s="40">
        <f t="shared" si="7"/>
        <v>121</v>
      </c>
      <c r="Q94" s="37">
        <v>258</v>
      </c>
      <c r="R94" s="37">
        <v>230</v>
      </c>
      <c r="S94" s="37">
        <v>251</v>
      </c>
      <c r="T94" s="66"/>
      <c r="U94" s="7">
        <f t="shared" si="8"/>
        <v>4034</v>
      </c>
      <c r="V94" s="7">
        <f t="shared" si="9"/>
        <v>1</v>
      </c>
    </row>
    <row r="95" spans="1:22" s="7" customFormat="1" ht="13.5">
      <c r="A95" s="7">
        <v>20</v>
      </c>
      <c r="B95" s="64" t="s">
        <v>114</v>
      </c>
      <c r="C95" s="65" t="s">
        <v>224</v>
      </c>
      <c r="D95" s="35">
        <v>3470</v>
      </c>
      <c r="E95" s="36">
        <v>3290</v>
      </c>
      <c r="F95" s="37">
        <v>373</v>
      </c>
      <c r="G95" s="38">
        <f t="shared" si="10"/>
        <v>0.11337386018237082</v>
      </c>
      <c r="H95" s="38">
        <f t="shared" si="11"/>
        <v>3.404255319148936</v>
      </c>
      <c r="I95" s="39">
        <v>268</v>
      </c>
      <c r="J95" s="39">
        <v>2910</v>
      </c>
      <c r="K95" s="39">
        <v>0</v>
      </c>
      <c r="L95" s="39">
        <v>94</v>
      </c>
      <c r="M95" s="39">
        <v>14</v>
      </c>
      <c r="N95" s="39">
        <v>4</v>
      </c>
      <c r="O95" s="39">
        <v>0</v>
      </c>
      <c r="P95" s="40">
        <f t="shared" si="7"/>
        <v>112</v>
      </c>
      <c r="Q95" s="37">
        <v>134</v>
      </c>
      <c r="R95" s="37">
        <v>392</v>
      </c>
      <c r="S95" s="37">
        <v>0</v>
      </c>
      <c r="T95" s="66"/>
      <c r="U95" s="7">
        <f t="shared" si="8"/>
        <v>3290</v>
      </c>
      <c r="V95" s="7">
        <f t="shared" si="9"/>
        <v>1</v>
      </c>
    </row>
    <row r="96" spans="1:22" s="7" customFormat="1" ht="13.5">
      <c r="A96" s="7">
        <v>21</v>
      </c>
      <c r="B96" s="64" t="s">
        <v>115</v>
      </c>
      <c r="C96" s="67" t="s">
        <v>225</v>
      </c>
      <c r="D96" s="111">
        <v>3680</v>
      </c>
      <c r="E96" s="112">
        <v>3415</v>
      </c>
      <c r="F96" s="113">
        <v>212</v>
      </c>
      <c r="G96" s="114">
        <f t="shared" si="10"/>
        <v>0.06207906295754027</v>
      </c>
      <c r="H96" s="114">
        <f t="shared" si="11"/>
        <v>2.049780380673499</v>
      </c>
      <c r="I96" s="115">
        <v>281</v>
      </c>
      <c r="J96" s="115">
        <v>3064</v>
      </c>
      <c r="K96" s="115">
        <v>0</v>
      </c>
      <c r="L96" s="115">
        <v>59</v>
      </c>
      <c r="M96" s="115">
        <v>9</v>
      </c>
      <c r="N96" s="115">
        <v>2</v>
      </c>
      <c r="O96" s="115">
        <v>0</v>
      </c>
      <c r="P96" s="116">
        <f t="shared" si="7"/>
        <v>70</v>
      </c>
      <c r="Q96" s="113">
        <v>62</v>
      </c>
      <c r="R96" s="113">
        <v>207</v>
      </c>
      <c r="S96" s="113">
        <v>184</v>
      </c>
      <c r="T96" s="66"/>
      <c r="U96" s="7">
        <f t="shared" si="8"/>
        <v>3415</v>
      </c>
      <c r="V96" s="7">
        <f t="shared" si="9"/>
        <v>1</v>
      </c>
    </row>
    <row r="97" spans="1:22" s="42" customFormat="1" ht="13.5">
      <c r="A97" s="7">
        <v>22</v>
      </c>
      <c r="B97" s="64" t="s">
        <v>116</v>
      </c>
      <c r="C97" s="142" t="s">
        <v>227</v>
      </c>
      <c r="D97" s="26">
        <v>7583</v>
      </c>
      <c r="E97" s="149">
        <v>7258</v>
      </c>
      <c r="F97" s="28">
        <v>542</v>
      </c>
      <c r="G97" s="150">
        <f t="shared" si="10"/>
        <v>0.07467621934417194</v>
      </c>
      <c r="H97" s="150">
        <f t="shared" si="11"/>
        <v>2.7418021493524387</v>
      </c>
      <c r="I97" s="30">
        <v>2583</v>
      </c>
      <c r="J97" s="30">
        <v>4476</v>
      </c>
      <c r="K97" s="30">
        <v>0</v>
      </c>
      <c r="L97" s="30">
        <v>166</v>
      </c>
      <c r="M97" s="30">
        <v>29</v>
      </c>
      <c r="N97" s="30">
        <v>4</v>
      </c>
      <c r="O97" s="30">
        <v>0</v>
      </c>
      <c r="P97" s="151">
        <f t="shared" si="7"/>
        <v>199</v>
      </c>
      <c r="Q97" s="28">
        <v>463</v>
      </c>
      <c r="R97" s="28">
        <v>753</v>
      </c>
      <c r="S97" s="28">
        <v>42</v>
      </c>
      <c r="T97" s="66"/>
      <c r="U97" s="42">
        <f t="shared" si="8"/>
        <v>7258</v>
      </c>
      <c r="V97" s="42">
        <f t="shared" si="9"/>
        <v>1</v>
      </c>
    </row>
    <row r="98" spans="1:22" s="7" customFormat="1" ht="13.5">
      <c r="A98" s="42">
        <v>23</v>
      </c>
      <c r="B98" s="64" t="s">
        <v>117</v>
      </c>
      <c r="C98" s="65" t="s">
        <v>228</v>
      </c>
      <c r="D98" s="35">
        <v>3580</v>
      </c>
      <c r="E98" s="36">
        <v>3399</v>
      </c>
      <c r="F98" s="37">
        <v>418</v>
      </c>
      <c r="G98" s="38">
        <f t="shared" si="10"/>
        <v>0.12297734627831715</v>
      </c>
      <c r="H98" s="38">
        <f t="shared" si="11"/>
        <v>3.2362459546925564</v>
      </c>
      <c r="I98" s="39">
        <v>655</v>
      </c>
      <c r="J98" s="39">
        <v>2634</v>
      </c>
      <c r="K98" s="39">
        <v>0</v>
      </c>
      <c r="L98" s="39">
        <v>92</v>
      </c>
      <c r="M98" s="39">
        <v>14</v>
      </c>
      <c r="N98" s="39">
        <v>2</v>
      </c>
      <c r="O98" s="39">
        <v>2</v>
      </c>
      <c r="P98" s="40">
        <f t="shared" si="7"/>
        <v>110</v>
      </c>
      <c r="Q98" s="37">
        <v>184</v>
      </c>
      <c r="R98" s="37">
        <v>460</v>
      </c>
      <c r="S98" s="37">
        <v>146</v>
      </c>
      <c r="T98" s="66"/>
      <c r="U98" s="7">
        <f t="shared" si="8"/>
        <v>3399</v>
      </c>
      <c r="V98" s="7">
        <f t="shared" si="9"/>
        <v>1</v>
      </c>
    </row>
    <row r="99" spans="1:22" s="7" customFormat="1" ht="13.5">
      <c r="A99" s="7">
        <v>23</v>
      </c>
      <c r="B99" s="64" t="s">
        <v>118</v>
      </c>
      <c r="C99" s="65" t="s">
        <v>229</v>
      </c>
      <c r="D99" s="35">
        <v>4350</v>
      </c>
      <c r="E99" s="36">
        <v>4074</v>
      </c>
      <c r="F99" s="37">
        <v>278</v>
      </c>
      <c r="G99" s="38">
        <f t="shared" si="10"/>
        <v>0.06823760432007854</v>
      </c>
      <c r="H99" s="38">
        <f t="shared" si="11"/>
        <v>2.3564064801178204</v>
      </c>
      <c r="I99" s="39">
        <v>1105</v>
      </c>
      <c r="J99" s="39">
        <v>2862</v>
      </c>
      <c r="K99" s="39">
        <v>11</v>
      </c>
      <c r="L99" s="39">
        <v>80</v>
      </c>
      <c r="M99" s="39">
        <v>14</v>
      </c>
      <c r="N99" s="39">
        <v>2</v>
      </c>
      <c r="O99" s="39">
        <v>0</v>
      </c>
      <c r="P99" s="40">
        <f t="shared" si="7"/>
        <v>96</v>
      </c>
      <c r="Q99" s="37">
        <v>572</v>
      </c>
      <c r="R99" s="37">
        <v>430</v>
      </c>
      <c r="S99" s="37">
        <v>185</v>
      </c>
      <c r="T99" s="66"/>
      <c r="U99" s="7">
        <f t="shared" si="8"/>
        <v>4074</v>
      </c>
      <c r="V99" s="7">
        <f t="shared" si="9"/>
        <v>1</v>
      </c>
    </row>
    <row r="100" spans="1:22" s="7" customFormat="1" ht="13.5">
      <c r="A100" s="7">
        <v>23</v>
      </c>
      <c r="B100" s="64" t="s">
        <v>119</v>
      </c>
      <c r="C100" s="140" t="s">
        <v>230</v>
      </c>
      <c r="D100" s="111">
        <v>3811</v>
      </c>
      <c r="E100" s="112">
        <v>3678</v>
      </c>
      <c r="F100" s="113">
        <v>367</v>
      </c>
      <c r="G100" s="114">
        <f t="shared" si="10"/>
        <v>0.09978249048395867</v>
      </c>
      <c r="H100" s="114">
        <f t="shared" si="11"/>
        <v>2.936378466557912</v>
      </c>
      <c r="I100" s="115">
        <v>1157</v>
      </c>
      <c r="J100" s="115">
        <v>2413</v>
      </c>
      <c r="K100" s="115">
        <v>0</v>
      </c>
      <c r="L100" s="115">
        <v>85</v>
      </c>
      <c r="M100" s="115">
        <v>14</v>
      </c>
      <c r="N100" s="115">
        <v>9</v>
      </c>
      <c r="O100" s="115">
        <v>0</v>
      </c>
      <c r="P100" s="116">
        <f t="shared" si="7"/>
        <v>108</v>
      </c>
      <c r="Q100" s="113">
        <v>67</v>
      </c>
      <c r="R100" s="113">
        <v>172</v>
      </c>
      <c r="S100" s="113">
        <v>199</v>
      </c>
      <c r="T100" s="66"/>
      <c r="U100" s="7">
        <f t="shared" si="8"/>
        <v>3678</v>
      </c>
      <c r="V100" s="7">
        <f t="shared" si="9"/>
        <v>1</v>
      </c>
    </row>
    <row r="101" spans="1:22" s="7" customFormat="1" ht="13.5">
      <c r="A101" s="7">
        <v>27</v>
      </c>
      <c r="B101" s="64" t="s">
        <v>120</v>
      </c>
      <c r="C101" s="67" t="s">
        <v>232</v>
      </c>
      <c r="D101" s="45">
        <v>3169</v>
      </c>
      <c r="E101" s="46">
        <v>3090</v>
      </c>
      <c r="F101" s="47">
        <v>396</v>
      </c>
      <c r="G101" s="48">
        <f t="shared" si="10"/>
        <v>0.12815533980582525</v>
      </c>
      <c r="H101" s="48">
        <f t="shared" si="11"/>
        <v>2.071197411003236</v>
      </c>
      <c r="I101" s="49">
        <v>804</v>
      </c>
      <c r="J101" s="49">
        <v>2222</v>
      </c>
      <c r="K101" s="49">
        <v>0</v>
      </c>
      <c r="L101" s="49">
        <v>54</v>
      </c>
      <c r="M101" s="49">
        <v>4</v>
      </c>
      <c r="N101" s="49">
        <v>5</v>
      </c>
      <c r="O101" s="49">
        <v>1</v>
      </c>
      <c r="P101" s="50">
        <f t="shared" si="7"/>
        <v>64</v>
      </c>
      <c r="Q101" s="47">
        <v>155</v>
      </c>
      <c r="R101" s="47">
        <v>201</v>
      </c>
      <c r="S101" s="47">
        <v>96</v>
      </c>
      <c r="T101" s="66"/>
      <c r="U101" s="7">
        <f t="shared" si="8"/>
        <v>3090</v>
      </c>
      <c r="V101" s="7">
        <f t="shared" si="9"/>
        <v>1</v>
      </c>
    </row>
    <row r="102" spans="1:22" s="7" customFormat="1" ht="13.5">
      <c r="A102" s="7">
        <v>27</v>
      </c>
      <c r="B102" s="64" t="s">
        <v>121</v>
      </c>
      <c r="C102" s="142" t="s">
        <v>14</v>
      </c>
      <c r="D102" s="104">
        <v>4370</v>
      </c>
      <c r="E102" s="105">
        <v>4106</v>
      </c>
      <c r="F102" s="106">
        <v>405</v>
      </c>
      <c r="G102" s="119">
        <f>F102/E102</f>
        <v>0.09863614223088164</v>
      </c>
      <c r="H102" s="119">
        <f>P102/E102*100</f>
        <v>3.239162201656113</v>
      </c>
      <c r="I102" s="107">
        <v>3578</v>
      </c>
      <c r="J102" s="107">
        <v>395</v>
      </c>
      <c r="K102" s="107">
        <v>0</v>
      </c>
      <c r="L102" s="107">
        <v>116</v>
      </c>
      <c r="M102" s="107">
        <v>15</v>
      </c>
      <c r="N102" s="107">
        <v>2</v>
      </c>
      <c r="O102" s="107">
        <v>0</v>
      </c>
      <c r="P102" s="108">
        <f t="shared" si="7"/>
        <v>133</v>
      </c>
      <c r="Q102" s="106">
        <v>32</v>
      </c>
      <c r="R102" s="106">
        <v>346</v>
      </c>
      <c r="S102" s="106">
        <v>171</v>
      </c>
      <c r="T102" s="66"/>
      <c r="U102" s="7">
        <f t="shared" si="8"/>
        <v>4106</v>
      </c>
      <c r="V102" s="7">
        <f t="shared" si="9"/>
        <v>1</v>
      </c>
    </row>
    <row r="103" spans="1:22" s="7" customFormat="1" ht="13.5">
      <c r="A103" s="7">
        <v>28</v>
      </c>
      <c r="B103" s="64" t="s">
        <v>122</v>
      </c>
      <c r="C103" s="65" t="s">
        <v>233</v>
      </c>
      <c r="D103" s="35">
        <v>5144</v>
      </c>
      <c r="E103" s="36">
        <v>4853</v>
      </c>
      <c r="F103" s="37">
        <v>368</v>
      </c>
      <c r="G103" s="38">
        <f t="shared" si="10"/>
        <v>0.07582938388625593</v>
      </c>
      <c r="H103" s="38">
        <f t="shared" si="11"/>
        <v>2.5963321656707192</v>
      </c>
      <c r="I103" s="39">
        <v>3235</v>
      </c>
      <c r="J103" s="39">
        <v>1492</v>
      </c>
      <c r="K103" s="39">
        <v>0</v>
      </c>
      <c r="L103" s="39">
        <v>98</v>
      </c>
      <c r="M103" s="39">
        <v>19</v>
      </c>
      <c r="N103" s="39">
        <v>9</v>
      </c>
      <c r="O103" s="39">
        <v>0</v>
      </c>
      <c r="P103" s="40">
        <f t="shared" si="7"/>
        <v>126</v>
      </c>
      <c r="Q103" s="37">
        <v>197</v>
      </c>
      <c r="R103" s="37">
        <v>596</v>
      </c>
      <c r="S103" s="37">
        <v>273</v>
      </c>
      <c r="T103" s="66"/>
      <c r="U103" s="7">
        <f t="shared" si="8"/>
        <v>4853</v>
      </c>
      <c r="V103" s="7">
        <f t="shared" si="9"/>
        <v>1</v>
      </c>
    </row>
    <row r="104" spans="1:22" s="7" customFormat="1" ht="13.5">
      <c r="A104" s="7">
        <v>29</v>
      </c>
      <c r="B104" s="64" t="s">
        <v>123</v>
      </c>
      <c r="C104" s="65" t="s">
        <v>234</v>
      </c>
      <c r="D104" s="35">
        <v>2926</v>
      </c>
      <c r="E104" s="36">
        <v>2671</v>
      </c>
      <c r="F104" s="37">
        <v>267</v>
      </c>
      <c r="G104" s="38">
        <f t="shared" si="10"/>
        <v>0.09996256083863722</v>
      </c>
      <c r="H104" s="38">
        <f t="shared" si="11"/>
        <v>3.257207038562336</v>
      </c>
      <c r="I104" s="39">
        <v>622</v>
      </c>
      <c r="J104" s="39">
        <v>1962</v>
      </c>
      <c r="K104" s="39">
        <v>0</v>
      </c>
      <c r="L104" s="39">
        <v>71</v>
      </c>
      <c r="M104" s="39">
        <v>13</v>
      </c>
      <c r="N104" s="39">
        <v>3</v>
      </c>
      <c r="O104" s="39">
        <v>0</v>
      </c>
      <c r="P104" s="40">
        <f t="shared" si="7"/>
        <v>87</v>
      </c>
      <c r="Q104" s="37">
        <v>65</v>
      </c>
      <c r="R104" s="37">
        <v>253</v>
      </c>
      <c r="S104" s="37">
        <v>94</v>
      </c>
      <c r="T104" s="66"/>
      <c r="U104" s="7">
        <f t="shared" si="8"/>
        <v>2671</v>
      </c>
      <c r="V104" s="7">
        <f t="shared" si="9"/>
        <v>1</v>
      </c>
    </row>
    <row r="105" spans="1:22" s="7" customFormat="1" ht="13.5">
      <c r="A105" s="7">
        <v>30</v>
      </c>
      <c r="B105" s="64" t="s">
        <v>124</v>
      </c>
      <c r="C105" s="140" t="s">
        <v>12</v>
      </c>
      <c r="D105" s="111">
        <v>2973</v>
      </c>
      <c r="E105" s="112">
        <v>2784</v>
      </c>
      <c r="F105" s="113">
        <v>271</v>
      </c>
      <c r="G105" s="114">
        <f t="shared" si="10"/>
        <v>0.09734195402298851</v>
      </c>
      <c r="H105" s="114">
        <f t="shared" si="11"/>
        <v>2.6221264367816093</v>
      </c>
      <c r="I105" s="115">
        <v>984</v>
      </c>
      <c r="J105" s="115">
        <v>1727</v>
      </c>
      <c r="K105" s="115">
        <v>0</v>
      </c>
      <c r="L105" s="115">
        <v>58</v>
      </c>
      <c r="M105" s="115">
        <v>14</v>
      </c>
      <c r="N105" s="115">
        <v>1</v>
      </c>
      <c r="O105" s="115">
        <v>0</v>
      </c>
      <c r="P105" s="116">
        <f t="shared" si="7"/>
        <v>73</v>
      </c>
      <c r="Q105" s="113">
        <v>140</v>
      </c>
      <c r="R105" s="113">
        <v>217</v>
      </c>
      <c r="S105" s="113">
        <v>0</v>
      </c>
      <c r="T105" s="66"/>
      <c r="U105" s="7">
        <f t="shared" si="8"/>
        <v>2784</v>
      </c>
      <c r="V105" s="7">
        <f t="shared" si="9"/>
        <v>1</v>
      </c>
    </row>
    <row r="106" spans="1:22" s="7" customFormat="1" ht="13.5">
      <c r="A106" s="7">
        <v>33</v>
      </c>
      <c r="B106" s="64" t="s">
        <v>125</v>
      </c>
      <c r="C106" s="67" t="s">
        <v>235</v>
      </c>
      <c r="D106" s="45">
        <v>6447</v>
      </c>
      <c r="E106" s="46">
        <v>5610</v>
      </c>
      <c r="F106" s="47">
        <v>339</v>
      </c>
      <c r="G106" s="48">
        <f t="shared" si="10"/>
        <v>0.06042780748663101</v>
      </c>
      <c r="H106" s="48">
        <f t="shared" si="11"/>
        <v>2.228163992869875</v>
      </c>
      <c r="I106" s="49">
        <v>0</v>
      </c>
      <c r="J106" s="49">
        <v>0</v>
      </c>
      <c r="K106" s="49">
        <v>5485</v>
      </c>
      <c r="L106" s="49">
        <v>107</v>
      </c>
      <c r="M106" s="49">
        <v>14</v>
      </c>
      <c r="N106" s="49">
        <v>4</v>
      </c>
      <c r="O106" s="49">
        <v>0</v>
      </c>
      <c r="P106" s="50">
        <f t="shared" si="7"/>
        <v>125</v>
      </c>
      <c r="Q106" s="47">
        <v>311</v>
      </c>
      <c r="R106" s="47">
        <v>259</v>
      </c>
      <c r="S106" s="47">
        <v>61</v>
      </c>
      <c r="T106" s="66"/>
      <c r="U106" s="7">
        <f t="shared" si="8"/>
        <v>5610</v>
      </c>
      <c r="V106" s="7">
        <f t="shared" si="9"/>
        <v>1</v>
      </c>
    </row>
    <row r="107" spans="1:22" s="7" customFormat="1" ht="13.5">
      <c r="A107" s="152">
        <v>33</v>
      </c>
      <c r="B107" s="64" t="s">
        <v>126</v>
      </c>
      <c r="C107" s="142" t="s">
        <v>236</v>
      </c>
      <c r="D107" s="104">
        <v>4577</v>
      </c>
      <c r="E107" s="105">
        <v>3928</v>
      </c>
      <c r="F107" s="106">
        <v>317</v>
      </c>
      <c r="G107" s="119">
        <f t="shared" si="10"/>
        <v>0.08070264765784115</v>
      </c>
      <c r="H107" s="119">
        <f t="shared" si="11"/>
        <v>2.520366598778004</v>
      </c>
      <c r="I107" s="107">
        <v>1996</v>
      </c>
      <c r="J107" s="107">
        <v>1833</v>
      </c>
      <c r="K107" s="107">
        <v>0</v>
      </c>
      <c r="L107" s="107">
        <v>79</v>
      </c>
      <c r="M107" s="107">
        <v>13</v>
      </c>
      <c r="N107" s="107">
        <v>7</v>
      </c>
      <c r="O107" s="107">
        <v>0</v>
      </c>
      <c r="P107" s="108">
        <f t="shared" si="7"/>
        <v>99</v>
      </c>
      <c r="Q107" s="106">
        <v>152</v>
      </c>
      <c r="R107" s="106">
        <v>420</v>
      </c>
      <c r="S107" s="106">
        <v>147</v>
      </c>
      <c r="T107" s="66"/>
      <c r="U107" s="7">
        <f t="shared" si="8"/>
        <v>3928</v>
      </c>
      <c r="V107" s="7">
        <f t="shared" si="9"/>
        <v>1</v>
      </c>
    </row>
    <row r="108" spans="1:22" s="7" customFormat="1" ht="13.5">
      <c r="A108" s="7">
        <v>34</v>
      </c>
      <c r="B108" s="64" t="s">
        <v>127</v>
      </c>
      <c r="C108" s="65" t="s">
        <v>237</v>
      </c>
      <c r="D108" s="35">
        <v>4371</v>
      </c>
      <c r="E108" s="36">
        <v>3960</v>
      </c>
      <c r="F108" s="37">
        <v>266</v>
      </c>
      <c r="G108" s="38">
        <f t="shared" si="10"/>
        <v>0.06717171717171717</v>
      </c>
      <c r="H108" s="38">
        <f t="shared" si="11"/>
        <v>2.702020202020202</v>
      </c>
      <c r="I108" s="39">
        <v>3441</v>
      </c>
      <c r="J108" s="39">
        <v>412</v>
      </c>
      <c r="K108" s="39">
        <v>0</v>
      </c>
      <c r="L108" s="39">
        <v>89</v>
      </c>
      <c r="M108" s="39">
        <v>11</v>
      </c>
      <c r="N108" s="39">
        <v>7</v>
      </c>
      <c r="O108" s="39">
        <v>0</v>
      </c>
      <c r="P108" s="40">
        <f t="shared" si="7"/>
        <v>107</v>
      </c>
      <c r="Q108" s="37">
        <v>36</v>
      </c>
      <c r="R108" s="37">
        <v>124</v>
      </c>
      <c r="S108" s="37">
        <v>177</v>
      </c>
      <c r="T108" s="66"/>
      <c r="U108" s="7">
        <f t="shared" si="8"/>
        <v>3960</v>
      </c>
      <c r="V108" s="7">
        <f t="shared" si="9"/>
        <v>1</v>
      </c>
    </row>
    <row r="109" spans="1:22" s="7" customFormat="1" ht="13.5">
      <c r="A109" s="7">
        <v>35</v>
      </c>
      <c r="B109" s="64" t="s">
        <v>128</v>
      </c>
      <c r="C109" s="65" t="s">
        <v>250</v>
      </c>
      <c r="D109" s="35">
        <v>2117</v>
      </c>
      <c r="E109" s="36">
        <v>1955</v>
      </c>
      <c r="F109" s="37">
        <v>264</v>
      </c>
      <c r="G109" s="38">
        <f>F109/E109</f>
        <v>0.1350383631713555</v>
      </c>
      <c r="H109" s="38">
        <f>P109/E109*100</f>
        <v>4.092071611253197</v>
      </c>
      <c r="I109" s="39">
        <v>1765</v>
      </c>
      <c r="J109" s="39">
        <v>110</v>
      </c>
      <c r="K109" s="39">
        <v>0</v>
      </c>
      <c r="L109" s="39">
        <v>71</v>
      </c>
      <c r="M109" s="39">
        <v>7</v>
      </c>
      <c r="N109" s="39">
        <v>2</v>
      </c>
      <c r="O109" s="39">
        <v>0</v>
      </c>
      <c r="P109" s="40">
        <f t="shared" si="7"/>
        <v>80</v>
      </c>
      <c r="Q109" s="37">
        <v>366</v>
      </c>
      <c r="R109" s="37">
        <v>29</v>
      </c>
      <c r="S109" s="37">
        <v>128</v>
      </c>
      <c r="T109" s="66"/>
      <c r="U109" s="7">
        <f t="shared" si="8"/>
        <v>1955</v>
      </c>
      <c r="V109" s="7">
        <f t="shared" si="9"/>
        <v>1</v>
      </c>
    </row>
    <row r="110" spans="1:22" s="7" customFormat="1" ht="13.5">
      <c r="A110" s="7">
        <v>37</v>
      </c>
      <c r="B110" s="64" t="s">
        <v>129</v>
      </c>
      <c r="C110" s="140" t="s">
        <v>238</v>
      </c>
      <c r="D110" s="111">
        <v>4168</v>
      </c>
      <c r="E110" s="112">
        <v>3769</v>
      </c>
      <c r="F110" s="113">
        <v>243</v>
      </c>
      <c r="G110" s="114">
        <f t="shared" si="10"/>
        <v>0.06447333510214912</v>
      </c>
      <c r="H110" s="114">
        <f t="shared" si="11"/>
        <v>2.97161050676572</v>
      </c>
      <c r="I110" s="115">
        <v>3162</v>
      </c>
      <c r="J110" s="115">
        <v>495</v>
      </c>
      <c r="K110" s="115">
        <v>0</v>
      </c>
      <c r="L110" s="115">
        <v>91</v>
      </c>
      <c r="M110" s="115">
        <v>14</v>
      </c>
      <c r="N110" s="115">
        <v>7</v>
      </c>
      <c r="O110" s="115">
        <v>0</v>
      </c>
      <c r="P110" s="116">
        <f t="shared" si="7"/>
        <v>112</v>
      </c>
      <c r="Q110" s="113">
        <v>266</v>
      </c>
      <c r="R110" s="113">
        <v>324</v>
      </c>
      <c r="S110" s="113">
        <v>140</v>
      </c>
      <c r="T110" s="66"/>
      <c r="U110" s="7">
        <f t="shared" si="8"/>
        <v>3769</v>
      </c>
      <c r="V110" s="7">
        <f t="shared" si="9"/>
        <v>1</v>
      </c>
    </row>
    <row r="111" spans="1:22" s="7" customFormat="1" ht="13.5">
      <c r="A111" s="7">
        <v>38</v>
      </c>
      <c r="B111" s="64" t="s">
        <v>130</v>
      </c>
      <c r="C111" s="67" t="s">
        <v>239</v>
      </c>
      <c r="D111" s="45">
        <v>4460</v>
      </c>
      <c r="E111" s="46">
        <v>4108</v>
      </c>
      <c r="F111" s="47">
        <v>248</v>
      </c>
      <c r="G111" s="48">
        <f t="shared" si="10"/>
        <v>0.06037000973709834</v>
      </c>
      <c r="H111" s="48">
        <f t="shared" si="11"/>
        <v>2.166504381694255</v>
      </c>
      <c r="I111" s="49">
        <v>3929</v>
      </c>
      <c r="J111" s="49">
        <v>90</v>
      </c>
      <c r="K111" s="49">
        <v>0</v>
      </c>
      <c r="L111" s="49">
        <v>77</v>
      </c>
      <c r="M111" s="49">
        <v>8</v>
      </c>
      <c r="N111" s="49">
        <v>4</v>
      </c>
      <c r="O111" s="49">
        <v>0</v>
      </c>
      <c r="P111" s="50">
        <f t="shared" si="7"/>
        <v>89</v>
      </c>
      <c r="Q111" s="47">
        <v>2</v>
      </c>
      <c r="R111" s="47">
        <v>393</v>
      </c>
      <c r="S111" s="47">
        <v>0</v>
      </c>
      <c r="T111" s="66"/>
      <c r="U111" s="7">
        <f t="shared" si="8"/>
        <v>4108</v>
      </c>
      <c r="V111" s="7">
        <f t="shared" si="9"/>
        <v>1</v>
      </c>
    </row>
    <row r="112" spans="1:22" s="7" customFormat="1" ht="13.5">
      <c r="A112" s="7">
        <v>39</v>
      </c>
      <c r="B112" s="64" t="s">
        <v>131</v>
      </c>
      <c r="C112" s="142" t="s">
        <v>240</v>
      </c>
      <c r="D112" s="104">
        <v>2912</v>
      </c>
      <c r="E112" s="105">
        <v>2331</v>
      </c>
      <c r="F112" s="106">
        <v>292</v>
      </c>
      <c r="G112" s="119">
        <f t="shared" si="10"/>
        <v>0.12526812526812528</v>
      </c>
      <c r="H112" s="119">
        <f t="shared" si="11"/>
        <v>4.1184041184041185</v>
      </c>
      <c r="I112" s="107">
        <v>1822</v>
      </c>
      <c r="J112" s="107">
        <v>413</v>
      </c>
      <c r="K112" s="107">
        <v>0</v>
      </c>
      <c r="L112" s="107">
        <v>78</v>
      </c>
      <c r="M112" s="107">
        <v>15</v>
      </c>
      <c r="N112" s="107">
        <v>3</v>
      </c>
      <c r="O112" s="107">
        <v>0</v>
      </c>
      <c r="P112" s="108">
        <f t="shared" si="7"/>
        <v>96</v>
      </c>
      <c r="Q112" s="106">
        <v>198</v>
      </c>
      <c r="R112" s="106">
        <v>456</v>
      </c>
      <c r="S112" s="106">
        <v>235</v>
      </c>
      <c r="T112" s="66"/>
      <c r="U112" s="7">
        <f t="shared" si="8"/>
        <v>2331</v>
      </c>
      <c r="V112" s="7">
        <f t="shared" si="9"/>
        <v>1</v>
      </c>
    </row>
    <row r="113" spans="1:22" s="7" customFormat="1" ht="13.5">
      <c r="A113" s="7">
        <v>42</v>
      </c>
      <c r="B113" s="64" t="s">
        <v>280</v>
      </c>
      <c r="C113" s="65" t="s">
        <v>241</v>
      </c>
      <c r="D113" s="35">
        <v>3398</v>
      </c>
      <c r="E113" s="36">
        <v>3276</v>
      </c>
      <c r="F113" s="37">
        <v>356</v>
      </c>
      <c r="G113" s="38">
        <f t="shared" si="10"/>
        <v>0.10866910866910867</v>
      </c>
      <c r="H113" s="38">
        <f t="shared" si="11"/>
        <v>4.09035409035409</v>
      </c>
      <c r="I113" s="39">
        <v>852</v>
      </c>
      <c r="J113" s="39">
        <v>2290</v>
      </c>
      <c r="K113" s="39">
        <v>0</v>
      </c>
      <c r="L113" s="39">
        <v>128</v>
      </c>
      <c r="M113" s="39">
        <v>5</v>
      </c>
      <c r="N113" s="39">
        <v>1</v>
      </c>
      <c r="O113" s="39">
        <v>0</v>
      </c>
      <c r="P113" s="40">
        <f t="shared" si="7"/>
        <v>134</v>
      </c>
      <c r="Q113" s="37">
        <v>156</v>
      </c>
      <c r="R113" s="37">
        <v>522</v>
      </c>
      <c r="S113" s="37">
        <v>241</v>
      </c>
      <c r="T113" s="66"/>
      <c r="U113" s="7">
        <f t="shared" si="8"/>
        <v>3276</v>
      </c>
      <c r="V113" s="7">
        <f t="shared" si="9"/>
        <v>1</v>
      </c>
    </row>
    <row r="114" spans="1:22" s="7" customFormat="1" ht="13.5">
      <c r="A114" s="7">
        <v>43</v>
      </c>
      <c r="B114" s="64" t="s">
        <v>281</v>
      </c>
      <c r="C114" s="65" t="s">
        <v>242</v>
      </c>
      <c r="D114" s="35">
        <v>6579</v>
      </c>
      <c r="E114" s="36">
        <v>6365</v>
      </c>
      <c r="F114" s="37">
        <v>1009</v>
      </c>
      <c r="G114" s="38">
        <f t="shared" si="10"/>
        <v>0.15852317360565593</v>
      </c>
      <c r="H114" s="38">
        <f t="shared" si="11"/>
        <v>4.870384917517675</v>
      </c>
      <c r="I114" s="39">
        <v>665</v>
      </c>
      <c r="J114" s="39">
        <v>5388</v>
      </c>
      <c r="K114" s="39">
        <v>2</v>
      </c>
      <c r="L114" s="39">
        <v>260</v>
      </c>
      <c r="M114" s="39">
        <v>40</v>
      </c>
      <c r="N114" s="39">
        <v>10</v>
      </c>
      <c r="O114" s="39">
        <v>0</v>
      </c>
      <c r="P114" s="40">
        <f t="shared" si="7"/>
        <v>310</v>
      </c>
      <c r="Q114" s="37">
        <v>1935</v>
      </c>
      <c r="R114" s="37">
        <v>1360</v>
      </c>
      <c r="S114" s="37">
        <v>536</v>
      </c>
      <c r="T114" s="66"/>
      <c r="U114" s="7">
        <f t="shared" si="8"/>
        <v>6365</v>
      </c>
      <c r="V114" s="7">
        <f t="shared" si="9"/>
        <v>1</v>
      </c>
    </row>
    <row r="115" spans="1:22" s="7" customFormat="1" ht="13.5">
      <c r="A115" s="7">
        <v>44</v>
      </c>
      <c r="B115" s="64" t="s">
        <v>282</v>
      </c>
      <c r="C115" s="140" t="s">
        <v>243</v>
      </c>
      <c r="D115" s="111">
        <v>4249</v>
      </c>
      <c r="E115" s="112">
        <v>4008</v>
      </c>
      <c r="F115" s="113">
        <v>671</v>
      </c>
      <c r="G115" s="114">
        <f t="shared" si="10"/>
        <v>0.16741516966067865</v>
      </c>
      <c r="H115" s="114">
        <f t="shared" si="11"/>
        <v>5.014970059880239</v>
      </c>
      <c r="I115" s="115">
        <v>2119</v>
      </c>
      <c r="J115" s="115">
        <v>1688</v>
      </c>
      <c r="K115" s="115">
        <v>0</v>
      </c>
      <c r="L115" s="115">
        <v>171</v>
      </c>
      <c r="M115" s="115">
        <v>24</v>
      </c>
      <c r="N115" s="115">
        <v>6</v>
      </c>
      <c r="O115" s="115">
        <v>0</v>
      </c>
      <c r="P115" s="116">
        <f t="shared" si="7"/>
        <v>201</v>
      </c>
      <c r="Q115" s="113">
        <v>815</v>
      </c>
      <c r="R115" s="113">
        <v>409</v>
      </c>
      <c r="S115" s="113">
        <v>210</v>
      </c>
      <c r="T115" s="66"/>
      <c r="U115" s="7">
        <f t="shared" si="8"/>
        <v>4008</v>
      </c>
      <c r="V115" s="7">
        <f t="shared" si="9"/>
        <v>1</v>
      </c>
    </row>
    <row r="116" spans="1:22" s="7" customFormat="1" ht="13.5">
      <c r="A116" s="7">
        <v>45</v>
      </c>
      <c r="B116" s="64" t="s">
        <v>132</v>
      </c>
      <c r="C116" s="67" t="s">
        <v>244</v>
      </c>
      <c r="D116" s="45">
        <v>3384</v>
      </c>
      <c r="E116" s="46">
        <v>3142</v>
      </c>
      <c r="F116" s="47">
        <v>383</v>
      </c>
      <c r="G116" s="48">
        <f t="shared" si="10"/>
        <v>0.1218968809675366</v>
      </c>
      <c r="H116" s="48">
        <f t="shared" si="11"/>
        <v>4.2966263526416295</v>
      </c>
      <c r="I116" s="49">
        <v>1989</v>
      </c>
      <c r="J116" s="49">
        <v>1018</v>
      </c>
      <c r="K116" s="49">
        <v>0</v>
      </c>
      <c r="L116" s="49">
        <v>117</v>
      </c>
      <c r="M116" s="49">
        <v>17</v>
      </c>
      <c r="N116" s="49">
        <v>1</v>
      </c>
      <c r="O116" s="49">
        <v>0</v>
      </c>
      <c r="P116" s="50">
        <f t="shared" si="7"/>
        <v>135</v>
      </c>
      <c r="Q116" s="47">
        <v>381</v>
      </c>
      <c r="R116" s="47">
        <v>328</v>
      </c>
      <c r="S116" s="47">
        <v>799</v>
      </c>
      <c r="T116" s="66"/>
      <c r="U116" s="7">
        <f t="shared" si="8"/>
        <v>3142</v>
      </c>
      <c r="V116" s="7">
        <f t="shared" si="9"/>
        <v>1</v>
      </c>
    </row>
    <row r="117" spans="1:22" s="7" customFormat="1" ht="13.5">
      <c r="A117" s="7">
        <v>46</v>
      </c>
      <c r="B117" s="64" t="s">
        <v>133</v>
      </c>
      <c r="C117" s="156" t="s">
        <v>13</v>
      </c>
      <c r="D117" s="143">
        <v>5753</v>
      </c>
      <c r="E117" s="144">
        <v>5190</v>
      </c>
      <c r="F117" s="145">
        <v>879</v>
      </c>
      <c r="G117" s="146">
        <f t="shared" si="10"/>
        <v>0.16936416184971098</v>
      </c>
      <c r="H117" s="146">
        <f t="shared" si="11"/>
        <v>5.780346820809249</v>
      </c>
      <c r="I117" s="147">
        <v>4335</v>
      </c>
      <c r="J117" s="147">
        <v>555</v>
      </c>
      <c r="K117" s="147">
        <v>0</v>
      </c>
      <c r="L117" s="147">
        <v>257</v>
      </c>
      <c r="M117" s="147">
        <v>31</v>
      </c>
      <c r="N117" s="147">
        <v>12</v>
      </c>
      <c r="O117" s="147">
        <v>0</v>
      </c>
      <c r="P117" s="148">
        <f t="shared" si="7"/>
        <v>300</v>
      </c>
      <c r="Q117" s="145">
        <v>221</v>
      </c>
      <c r="R117" s="145">
        <v>553</v>
      </c>
      <c r="S117" s="145">
        <v>0</v>
      </c>
      <c r="T117" s="68"/>
      <c r="U117" s="7">
        <f t="shared" si="8"/>
        <v>5190</v>
      </c>
      <c r="V117" s="7">
        <f t="shared" si="9"/>
        <v>1</v>
      </c>
    </row>
    <row r="118" spans="1:22" s="7" customFormat="1" ht="13.5">
      <c r="A118" s="7">
        <v>1</v>
      </c>
      <c r="B118" s="64" t="s">
        <v>134</v>
      </c>
      <c r="C118" s="62" t="s">
        <v>245</v>
      </c>
      <c r="D118" s="26">
        <v>741</v>
      </c>
      <c r="E118" s="27">
        <v>701</v>
      </c>
      <c r="F118" s="28">
        <v>63</v>
      </c>
      <c r="G118" s="29">
        <f t="shared" si="10"/>
        <v>0.0898716119828816</v>
      </c>
      <c r="H118" s="29">
        <f t="shared" si="11"/>
        <v>3.851640513552068</v>
      </c>
      <c r="I118" s="30">
        <v>560</v>
      </c>
      <c r="J118" s="30">
        <v>114</v>
      </c>
      <c r="K118" s="30">
        <v>0</v>
      </c>
      <c r="L118" s="30">
        <v>25</v>
      </c>
      <c r="M118" s="30">
        <v>2</v>
      </c>
      <c r="N118" s="30">
        <v>0</v>
      </c>
      <c r="O118" s="30">
        <v>0</v>
      </c>
      <c r="P118" s="31">
        <f t="shared" si="7"/>
        <v>27</v>
      </c>
      <c r="Q118" s="28">
        <v>37</v>
      </c>
      <c r="R118" s="28">
        <v>20</v>
      </c>
      <c r="S118" s="28">
        <v>42</v>
      </c>
      <c r="T118" s="63"/>
      <c r="U118" s="7">
        <f t="shared" si="8"/>
        <v>701</v>
      </c>
      <c r="V118" s="7">
        <f t="shared" si="9"/>
        <v>1</v>
      </c>
    </row>
    <row r="119" spans="1:22" s="42" customFormat="1" ht="13.5">
      <c r="A119" s="7">
        <v>14</v>
      </c>
      <c r="B119" s="64" t="s">
        <v>135</v>
      </c>
      <c r="C119" s="65" t="s">
        <v>283</v>
      </c>
      <c r="D119" s="35">
        <v>3772</v>
      </c>
      <c r="E119" s="153">
        <v>3536</v>
      </c>
      <c r="F119" s="37">
        <v>215</v>
      </c>
      <c r="G119" s="154">
        <f>F119/E119</f>
        <v>0.06080316742081448</v>
      </c>
      <c r="H119" s="154">
        <f>P119/E119*100</f>
        <v>1.809954751131222</v>
      </c>
      <c r="I119" s="39">
        <v>1614</v>
      </c>
      <c r="J119" s="39">
        <v>1858</v>
      </c>
      <c r="K119" s="39">
        <v>0</v>
      </c>
      <c r="L119" s="39">
        <v>50</v>
      </c>
      <c r="M119" s="39">
        <v>9</v>
      </c>
      <c r="N119" s="39">
        <v>5</v>
      </c>
      <c r="O119" s="39">
        <v>0</v>
      </c>
      <c r="P119" s="155">
        <f t="shared" si="7"/>
        <v>64</v>
      </c>
      <c r="Q119" s="37">
        <v>266</v>
      </c>
      <c r="R119" s="37">
        <v>209</v>
      </c>
      <c r="S119" s="37">
        <v>135</v>
      </c>
      <c r="T119" s="66"/>
      <c r="U119" s="42">
        <f t="shared" si="8"/>
        <v>3536</v>
      </c>
      <c r="V119" s="42">
        <f t="shared" si="9"/>
        <v>1</v>
      </c>
    </row>
    <row r="120" spans="1:22" s="7" customFormat="1" ht="13.5">
      <c r="A120" s="42">
        <v>28</v>
      </c>
      <c r="B120" s="64" t="s">
        <v>136</v>
      </c>
      <c r="C120" s="65" t="s">
        <v>247</v>
      </c>
      <c r="D120" s="35">
        <v>4078</v>
      </c>
      <c r="E120" s="36">
        <v>3680</v>
      </c>
      <c r="F120" s="37">
        <v>155</v>
      </c>
      <c r="G120" s="38">
        <f t="shared" si="10"/>
        <v>0.042119565217391304</v>
      </c>
      <c r="H120" s="38">
        <f t="shared" si="11"/>
        <v>1.684782608695652</v>
      </c>
      <c r="I120" s="39">
        <v>2405</v>
      </c>
      <c r="J120" s="39">
        <v>1213</v>
      </c>
      <c r="K120" s="39">
        <v>0</v>
      </c>
      <c r="L120" s="39">
        <v>52</v>
      </c>
      <c r="M120" s="39">
        <v>7</v>
      </c>
      <c r="N120" s="39">
        <v>3</v>
      </c>
      <c r="O120" s="39">
        <v>0</v>
      </c>
      <c r="P120" s="40">
        <f t="shared" si="7"/>
        <v>62</v>
      </c>
      <c r="Q120" s="37">
        <v>164</v>
      </c>
      <c r="R120" s="37">
        <v>180</v>
      </c>
      <c r="S120" s="37">
        <v>171</v>
      </c>
      <c r="T120" s="66"/>
      <c r="U120" s="7">
        <f t="shared" si="8"/>
        <v>3680</v>
      </c>
      <c r="V120" s="7">
        <f t="shared" si="9"/>
        <v>1</v>
      </c>
    </row>
    <row r="121" spans="1:22" s="7" customFormat="1" ht="13.5">
      <c r="A121" s="7">
        <v>28</v>
      </c>
      <c r="B121" s="64" t="s">
        <v>137</v>
      </c>
      <c r="C121" s="65" t="s">
        <v>248</v>
      </c>
      <c r="D121" s="35">
        <v>4758</v>
      </c>
      <c r="E121" s="36">
        <v>4527</v>
      </c>
      <c r="F121" s="37">
        <v>149</v>
      </c>
      <c r="G121" s="38">
        <f t="shared" si="10"/>
        <v>0.03291362933510051</v>
      </c>
      <c r="H121" s="38">
        <f t="shared" si="11"/>
        <v>1.4137397835210956</v>
      </c>
      <c r="I121" s="39">
        <v>2401</v>
      </c>
      <c r="J121" s="39">
        <v>2062</v>
      </c>
      <c r="K121" s="39">
        <v>0</v>
      </c>
      <c r="L121" s="39">
        <v>57</v>
      </c>
      <c r="M121" s="39">
        <v>3</v>
      </c>
      <c r="N121" s="39">
        <v>4</v>
      </c>
      <c r="O121" s="39">
        <v>0</v>
      </c>
      <c r="P121" s="40">
        <f t="shared" si="7"/>
        <v>64</v>
      </c>
      <c r="Q121" s="37">
        <v>311</v>
      </c>
      <c r="R121" s="37">
        <v>304</v>
      </c>
      <c r="S121" s="37">
        <v>279</v>
      </c>
      <c r="T121" s="66"/>
      <c r="U121" s="7">
        <f t="shared" si="8"/>
        <v>4527</v>
      </c>
      <c r="V121" s="7">
        <f t="shared" si="9"/>
        <v>1</v>
      </c>
    </row>
    <row r="122" spans="1:22" s="7" customFormat="1" ht="13.5">
      <c r="A122" s="7">
        <v>34</v>
      </c>
      <c r="B122" s="64" t="s">
        <v>138</v>
      </c>
      <c r="C122" s="67" t="s">
        <v>249</v>
      </c>
      <c r="D122" s="45">
        <v>1857</v>
      </c>
      <c r="E122" s="46">
        <v>1749</v>
      </c>
      <c r="F122" s="47">
        <v>128</v>
      </c>
      <c r="G122" s="48">
        <f t="shared" si="10"/>
        <v>0.07318467695826186</v>
      </c>
      <c r="H122" s="48">
        <f t="shared" si="11"/>
        <v>2.3441966838193253</v>
      </c>
      <c r="I122" s="49">
        <v>292</v>
      </c>
      <c r="J122" s="49">
        <v>1416</v>
      </c>
      <c r="K122" s="49">
        <v>0</v>
      </c>
      <c r="L122" s="49">
        <v>38</v>
      </c>
      <c r="M122" s="49">
        <v>3</v>
      </c>
      <c r="N122" s="49">
        <v>0</v>
      </c>
      <c r="O122" s="49">
        <v>0</v>
      </c>
      <c r="P122" s="50">
        <f t="shared" si="7"/>
        <v>41</v>
      </c>
      <c r="Q122" s="47">
        <v>9</v>
      </c>
      <c r="R122" s="47">
        <v>7</v>
      </c>
      <c r="S122" s="47">
        <v>0</v>
      </c>
      <c r="T122" s="66"/>
      <c r="U122" s="7">
        <f t="shared" si="8"/>
        <v>1749</v>
      </c>
      <c r="V122" s="7">
        <f t="shared" si="9"/>
        <v>1</v>
      </c>
    </row>
    <row r="123" spans="1:22" s="7" customFormat="1" ht="13.5">
      <c r="A123" s="7">
        <v>40</v>
      </c>
      <c r="B123" s="64" t="s">
        <v>139</v>
      </c>
      <c r="C123" s="62" t="s">
        <v>15</v>
      </c>
      <c r="D123" s="104">
        <v>890</v>
      </c>
      <c r="E123" s="105">
        <v>777</v>
      </c>
      <c r="F123" s="106">
        <v>85</v>
      </c>
      <c r="G123" s="119">
        <f t="shared" si="10"/>
        <v>0.1093951093951094</v>
      </c>
      <c r="H123" s="119">
        <f>P123/E123*100</f>
        <v>4.375804375804376</v>
      </c>
      <c r="I123" s="107">
        <v>115</v>
      </c>
      <c r="J123" s="107">
        <v>628</v>
      </c>
      <c r="K123" s="107">
        <v>0</v>
      </c>
      <c r="L123" s="107">
        <v>29</v>
      </c>
      <c r="M123" s="107">
        <v>5</v>
      </c>
      <c r="N123" s="107">
        <v>0</v>
      </c>
      <c r="O123" s="107">
        <v>0</v>
      </c>
      <c r="P123" s="108">
        <f t="shared" si="7"/>
        <v>34</v>
      </c>
      <c r="Q123" s="106">
        <v>63</v>
      </c>
      <c r="R123" s="106">
        <v>69</v>
      </c>
      <c r="S123" s="106">
        <v>144</v>
      </c>
      <c r="T123" s="66"/>
      <c r="U123" s="7">
        <f t="shared" si="8"/>
        <v>777</v>
      </c>
      <c r="V123" s="7">
        <f t="shared" si="9"/>
        <v>1</v>
      </c>
    </row>
    <row r="124" spans="1:22" s="7" customFormat="1" ht="13.5">
      <c r="A124" s="7">
        <v>42</v>
      </c>
      <c r="B124" s="64" t="s">
        <v>140</v>
      </c>
      <c r="C124" s="67" t="s">
        <v>16</v>
      </c>
      <c r="D124" s="45">
        <v>2214</v>
      </c>
      <c r="E124" s="46">
        <v>1997</v>
      </c>
      <c r="F124" s="47">
        <v>169</v>
      </c>
      <c r="G124" s="48">
        <f t="shared" si="10"/>
        <v>0.08462694041061593</v>
      </c>
      <c r="H124" s="48">
        <f t="shared" si="11"/>
        <v>3.0045067601402105</v>
      </c>
      <c r="I124" s="49">
        <v>1829</v>
      </c>
      <c r="J124" s="49">
        <v>108</v>
      </c>
      <c r="K124" s="49">
        <v>0</v>
      </c>
      <c r="L124" s="49">
        <v>55</v>
      </c>
      <c r="M124" s="49">
        <v>3</v>
      </c>
      <c r="N124" s="49">
        <v>2</v>
      </c>
      <c r="O124" s="49">
        <v>0</v>
      </c>
      <c r="P124" s="50">
        <f t="shared" si="7"/>
        <v>60</v>
      </c>
      <c r="Q124" s="47">
        <v>228</v>
      </c>
      <c r="R124" s="47">
        <v>206</v>
      </c>
      <c r="S124" s="47">
        <v>92</v>
      </c>
      <c r="T124" s="68"/>
      <c r="U124" s="7">
        <f t="shared" si="8"/>
        <v>1997</v>
      </c>
      <c r="V124" s="7">
        <f t="shared" si="9"/>
        <v>1</v>
      </c>
    </row>
    <row r="125" spans="1:22" s="42" customFormat="1" ht="13.5">
      <c r="A125" s="7">
        <v>13</v>
      </c>
      <c r="B125" s="64" t="s">
        <v>141</v>
      </c>
      <c r="C125" s="142" t="s">
        <v>17</v>
      </c>
      <c r="D125" s="26">
        <v>291</v>
      </c>
      <c r="E125" s="149">
        <v>247</v>
      </c>
      <c r="F125" s="28">
        <v>15</v>
      </c>
      <c r="G125" s="150">
        <f t="shared" si="10"/>
        <v>0.06072874493927125</v>
      </c>
      <c r="H125" s="150">
        <f t="shared" si="11"/>
        <v>2.0242914979757085</v>
      </c>
      <c r="I125" s="30">
        <v>84</v>
      </c>
      <c r="J125" s="30">
        <v>158</v>
      </c>
      <c r="K125" s="30">
        <v>0</v>
      </c>
      <c r="L125" s="30">
        <v>5</v>
      </c>
      <c r="M125" s="30">
        <v>0</v>
      </c>
      <c r="N125" s="30">
        <v>0</v>
      </c>
      <c r="O125" s="30">
        <v>0</v>
      </c>
      <c r="P125" s="151">
        <f t="shared" si="7"/>
        <v>5</v>
      </c>
      <c r="Q125" s="28">
        <v>29</v>
      </c>
      <c r="R125" s="28">
        <v>30</v>
      </c>
      <c r="S125" s="28">
        <v>12</v>
      </c>
      <c r="T125" s="63"/>
      <c r="U125" s="42">
        <f t="shared" si="8"/>
        <v>247</v>
      </c>
      <c r="V125" s="42">
        <f t="shared" si="9"/>
        <v>1</v>
      </c>
    </row>
    <row r="126" spans="1:22" s="7" customFormat="1" ht="13.5">
      <c r="A126" s="42">
        <v>13</v>
      </c>
      <c r="B126" s="64" t="s">
        <v>142</v>
      </c>
      <c r="C126" s="65" t="s">
        <v>251</v>
      </c>
      <c r="D126" s="35">
        <v>868</v>
      </c>
      <c r="E126" s="36">
        <v>612</v>
      </c>
      <c r="F126" s="37">
        <v>32</v>
      </c>
      <c r="G126" s="38">
        <f t="shared" si="10"/>
        <v>0.05228758169934641</v>
      </c>
      <c r="H126" s="38">
        <f t="shared" si="11"/>
        <v>1.3071895424836601</v>
      </c>
      <c r="I126" s="39">
        <v>262</v>
      </c>
      <c r="J126" s="39">
        <v>342</v>
      </c>
      <c r="K126" s="39">
        <v>0</v>
      </c>
      <c r="L126" s="39">
        <v>5</v>
      </c>
      <c r="M126" s="39">
        <v>1</v>
      </c>
      <c r="N126" s="39">
        <v>2</v>
      </c>
      <c r="O126" s="39">
        <v>0</v>
      </c>
      <c r="P126" s="40">
        <f t="shared" si="7"/>
        <v>8</v>
      </c>
      <c r="Q126" s="37">
        <v>31</v>
      </c>
      <c r="R126" s="37">
        <v>14</v>
      </c>
      <c r="S126" s="37">
        <v>4</v>
      </c>
      <c r="T126" s="66"/>
      <c r="U126" s="7">
        <f t="shared" si="8"/>
        <v>612</v>
      </c>
      <c r="V126" s="7">
        <f t="shared" si="9"/>
        <v>1</v>
      </c>
    </row>
    <row r="127" spans="1:22" s="7" customFormat="1" ht="13.5">
      <c r="A127" s="7">
        <v>13</v>
      </c>
      <c r="B127" s="64" t="s">
        <v>143</v>
      </c>
      <c r="C127" s="65" t="s">
        <v>252</v>
      </c>
      <c r="D127" s="35">
        <v>1687</v>
      </c>
      <c r="E127" s="36">
        <v>907</v>
      </c>
      <c r="F127" s="37">
        <v>45</v>
      </c>
      <c r="G127" s="38">
        <f t="shared" si="10"/>
        <v>0.04961411245865491</v>
      </c>
      <c r="H127" s="38">
        <f t="shared" si="11"/>
        <v>1.5435501653803747</v>
      </c>
      <c r="I127" s="39">
        <v>367</v>
      </c>
      <c r="J127" s="39">
        <v>526</v>
      </c>
      <c r="K127" s="39">
        <v>0</v>
      </c>
      <c r="L127" s="39">
        <v>13</v>
      </c>
      <c r="M127" s="39">
        <v>0</v>
      </c>
      <c r="N127" s="39">
        <v>1</v>
      </c>
      <c r="O127" s="39">
        <v>0</v>
      </c>
      <c r="P127" s="40">
        <f t="shared" si="7"/>
        <v>14</v>
      </c>
      <c r="Q127" s="37">
        <v>36</v>
      </c>
      <c r="R127" s="37">
        <v>68</v>
      </c>
      <c r="S127" s="37">
        <v>62</v>
      </c>
      <c r="T127" s="66"/>
      <c r="U127" s="7">
        <f t="shared" si="8"/>
        <v>907</v>
      </c>
      <c r="V127" s="7">
        <f t="shared" si="9"/>
        <v>1</v>
      </c>
    </row>
    <row r="128" spans="1:22" s="7" customFormat="1" ht="13.5">
      <c r="A128" s="7">
        <v>13</v>
      </c>
      <c r="B128" s="64" t="s">
        <v>144</v>
      </c>
      <c r="C128" s="65" t="s">
        <v>253</v>
      </c>
      <c r="D128" s="35">
        <v>1894</v>
      </c>
      <c r="E128" s="36">
        <v>1371</v>
      </c>
      <c r="F128" s="37">
        <v>101</v>
      </c>
      <c r="G128" s="38">
        <f t="shared" si="10"/>
        <v>0.0736688548504741</v>
      </c>
      <c r="H128" s="38">
        <f t="shared" si="11"/>
        <v>2.4070021881838075</v>
      </c>
      <c r="I128" s="39">
        <v>468</v>
      </c>
      <c r="J128" s="39">
        <v>870</v>
      </c>
      <c r="K128" s="39">
        <v>0</v>
      </c>
      <c r="L128" s="39">
        <v>27</v>
      </c>
      <c r="M128" s="39">
        <v>2</v>
      </c>
      <c r="N128" s="39">
        <v>4</v>
      </c>
      <c r="O128" s="39">
        <v>0</v>
      </c>
      <c r="P128" s="40">
        <f t="shared" si="7"/>
        <v>33</v>
      </c>
      <c r="Q128" s="37">
        <v>53</v>
      </c>
      <c r="R128" s="37">
        <v>70</v>
      </c>
      <c r="S128" s="37">
        <v>83</v>
      </c>
      <c r="T128" s="66"/>
      <c r="U128" s="7">
        <f t="shared" si="8"/>
        <v>1371</v>
      </c>
      <c r="V128" s="7">
        <f t="shared" si="9"/>
        <v>1</v>
      </c>
    </row>
    <row r="129" spans="1:22" s="7" customFormat="1" ht="13.5">
      <c r="A129" s="7">
        <v>13</v>
      </c>
      <c r="B129" s="64" t="s">
        <v>145</v>
      </c>
      <c r="C129" s="140" t="s">
        <v>254</v>
      </c>
      <c r="D129" s="111">
        <v>1296</v>
      </c>
      <c r="E129" s="112">
        <v>1156</v>
      </c>
      <c r="F129" s="113">
        <v>53</v>
      </c>
      <c r="G129" s="114">
        <f t="shared" si="10"/>
        <v>0.045847750865051905</v>
      </c>
      <c r="H129" s="114">
        <f t="shared" si="11"/>
        <v>1.7301038062283738</v>
      </c>
      <c r="I129" s="115">
        <v>475</v>
      </c>
      <c r="J129" s="115">
        <v>661</v>
      </c>
      <c r="K129" s="115">
        <v>0</v>
      </c>
      <c r="L129" s="115">
        <v>19</v>
      </c>
      <c r="M129" s="115">
        <v>1</v>
      </c>
      <c r="N129" s="115">
        <v>0</v>
      </c>
      <c r="O129" s="115">
        <v>0</v>
      </c>
      <c r="P129" s="116">
        <f t="shared" si="7"/>
        <v>20</v>
      </c>
      <c r="Q129" s="113">
        <v>4</v>
      </c>
      <c r="R129" s="113">
        <v>76</v>
      </c>
      <c r="S129" s="113">
        <v>63</v>
      </c>
      <c r="T129" s="66"/>
      <c r="U129" s="7">
        <f t="shared" si="8"/>
        <v>1156</v>
      </c>
      <c r="V129" s="7">
        <f t="shared" si="9"/>
        <v>1</v>
      </c>
    </row>
    <row r="130" spans="1:22" s="7" customFormat="1" ht="13.5">
      <c r="A130" s="7">
        <v>13</v>
      </c>
      <c r="B130" s="64" t="s">
        <v>146</v>
      </c>
      <c r="C130" s="62" t="s">
        <v>255</v>
      </c>
      <c r="D130" s="26">
        <v>1090</v>
      </c>
      <c r="E130" s="27">
        <v>904</v>
      </c>
      <c r="F130" s="28">
        <v>77</v>
      </c>
      <c r="G130" s="29">
        <f t="shared" si="10"/>
        <v>0.08517699115044247</v>
      </c>
      <c r="H130" s="29">
        <f t="shared" si="11"/>
        <v>2.6548672566371683</v>
      </c>
      <c r="I130" s="30">
        <v>343</v>
      </c>
      <c r="J130" s="30">
        <v>537</v>
      </c>
      <c r="K130" s="30">
        <v>0</v>
      </c>
      <c r="L130" s="30">
        <v>17</v>
      </c>
      <c r="M130" s="30">
        <v>5</v>
      </c>
      <c r="N130" s="30">
        <v>2</v>
      </c>
      <c r="O130" s="30">
        <v>0</v>
      </c>
      <c r="P130" s="31">
        <f t="shared" si="7"/>
        <v>24</v>
      </c>
      <c r="Q130" s="28">
        <v>36</v>
      </c>
      <c r="R130" s="28">
        <v>117</v>
      </c>
      <c r="S130" s="28">
        <v>65</v>
      </c>
      <c r="T130" s="66"/>
      <c r="U130" s="7">
        <f t="shared" si="8"/>
        <v>904</v>
      </c>
      <c r="V130" s="7">
        <f t="shared" si="9"/>
        <v>1</v>
      </c>
    </row>
    <row r="131" spans="1:22" s="7" customFormat="1" ht="13.5">
      <c r="A131" s="7">
        <v>13</v>
      </c>
      <c r="B131" s="64" t="s">
        <v>147</v>
      </c>
      <c r="C131" s="65" t="s">
        <v>256</v>
      </c>
      <c r="D131" s="35">
        <v>1804</v>
      </c>
      <c r="E131" s="36">
        <v>1568</v>
      </c>
      <c r="F131" s="37">
        <v>135</v>
      </c>
      <c r="G131" s="38">
        <f t="shared" si="10"/>
        <v>0.08609693877551021</v>
      </c>
      <c r="H131" s="38">
        <f t="shared" si="11"/>
        <v>2.933673469387755</v>
      </c>
      <c r="I131" s="39">
        <v>834</v>
      </c>
      <c r="J131" s="39">
        <v>688</v>
      </c>
      <c r="K131" s="39">
        <v>0</v>
      </c>
      <c r="L131" s="39">
        <v>39</v>
      </c>
      <c r="M131" s="39">
        <v>5</v>
      </c>
      <c r="N131" s="39">
        <v>2</v>
      </c>
      <c r="O131" s="39">
        <v>0</v>
      </c>
      <c r="P131" s="40">
        <f aca="true" t="shared" si="12" ref="P131:P147">SUM(L131:O131)</f>
        <v>46</v>
      </c>
      <c r="Q131" s="37">
        <v>41</v>
      </c>
      <c r="R131" s="37">
        <v>50</v>
      </c>
      <c r="S131" s="37">
        <v>53</v>
      </c>
      <c r="T131" s="66"/>
      <c r="U131" s="7">
        <f aca="true" t="shared" si="13" ref="U131:U147">I131+J131+K131+P131</f>
        <v>1568</v>
      </c>
      <c r="V131" s="7">
        <f aca="true" t="shared" si="14" ref="V131:V147">E131/U131</f>
        <v>1</v>
      </c>
    </row>
    <row r="132" spans="1:22" s="7" customFormat="1" ht="13.5">
      <c r="A132" s="7">
        <v>13</v>
      </c>
      <c r="B132" s="64" t="s">
        <v>148</v>
      </c>
      <c r="C132" s="65" t="s">
        <v>257</v>
      </c>
      <c r="D132" s="35">
        <v>3920</v>
      </c>
      <c r="E132" s="36">
        <v>2534</v>
      </c>
      <c r="F132" s="37">
        <v>148</v>
      </c>
      <c r="G132" s="38">
        <f t="shared" si="10"/>
        <v>0.05840568271507498</v>
      </c>
      <c r="H132" s="38">
        <f t="shared" si="11"/>
        <v>1.7758484609313336</v>
      </c>
      <c r="I132" s="39">
        <v>1108</v>
      </c>
      <c r="J132" s="39">
        <v>1381</v>
      </c>
      <c r="K132" s="39">
        <v>0</v>
      </c>
      <c r="L132" s="39">
        <v>37</v>
      </c>
      <c r="M132" s="39">
        <v>4</v>
      </c>
      <c r="N132" s="39">
        <v>4</v>
      </c>
      <c r="O132" s="39">
        <v>0</v>
      </c>
      <c r="P132" s="40">
        <f t="shared" si="12"/>
        <v>45</v>
      </c>
      <c r="Q132" s="37">
        <v>404</v>
      </c>
      <c r="R132" s="37">
        <v>308</v>
      </c>
      <c r="S132" s="37">
        <v>77</v>
      </c>
      <c r="T132" s="66"/>
      <c r="U132" s="7">
        <f t="shared" si="13"/>
        <v>2534</v>
      </c>
      <c r="V132" s="7">
        <f t="shared" si="14"/>
        <v>1</v>
      </c>
    </row>
    <row r="133" spans="1:22" s="7" customFormat="1" ht="13.5">
      <c r="A133" s="7">
        <v>13</v>
      </c>
      <c r="B133" s="64" t="s">
        <v>149</v>
      </c>
      <c r="C133" s="65" t="s">
        <v>258</v>
      </c>
      <c r="D133" s="35">
        <v>2521</v>
      </c>
      <c r="E133" s="36">
        <v>2098</v>
      </c>
      <c r="F133" s="37">
        <v>163</v>
      </c>
      <c r="G133" s="38">
        <f aca="true" t="shared" si="15" ref="G133:G149">F133/E133</f>
        <v>0.0776930409914204</v>
      </c>
      <c r="H133" s="38">
        <f aca="true" t="shared" si="16" ref="H133:H149">P133/E133*100</f>
        <v>2.8598665395614873</v>
      </c>
      <c r="I133" s="39">
        <v>772</v>
      </c>
      <c r="J133" s="39">
        <v>1266</v>
      </c>
      <c r="K133" s="39">
        <v>0</v>
      </c>
      <c r="L133" s="39">
        <v>54</v>
      </c>
      <c r="M133" s="39">
        <v>6</v>
      </c>
      <c r="N133" s="39">
        <v>0</v>
      </c>
      <c r="O133" s="39">
        <v>0</v>
      </c>
      <c r="P133" s="40">
        <f t="shared" si="12"/>
        <v>60</v>
      </c>
      <c r="Q133" s="37">
        <v>159</v>
      </c>
      <c r="R133" s="37">
        <v>157</v>
      </c>
      <c r="S133" s="37">
        <v>138</v>
      </c>
      <c r="T133" s="66"/>
      <c r="U133" s="7">
        <f t="shared" si="13"/>
        <v>2098</v>
      </c>
      <c r="V133" s="7">
        <f t="shared" si="14"/>
        <v>1</v>
      </c>
    </row>
    <row r="134" spans="1:22" s="7" customFormat="1" ht="13.5">
      <c r="A134" s="7">
        <v>13</v>
      </c>
      <c r="B134" s="64" t="s">
        <v>150</v>
      </c>
      <c r="C134" s="67" t="s">
        <v>259</v>
      </c>
      <c r="D134" s="45">
        <v>1726</v>
      </c>
      <c r="E134" s="46">
        <v>1302</v>
      </c>
      <c r="F134" s="47">
        <v>192</v>
      </c>
      <c r="G134" s="48">
        <f t="shared" si="15"/>
        <v>0.14746543778801843</v>
      </c>
      <c r="H134" s="48">
        <f t="shared" si="16"/>
        <v>6.067588325652841</v>
      </c>
      <c r="I134" s="49">
        <v>551</v>
      </c>
      <c r="J134" s="49">
        <v>672</v>
      </c>
      <c r="K134" s="49">
        <v>0</v>
      </c>
      <c r="L134" s="49">
        <v>72</v>
      </c>
      <c r="M134" s="49">
        <v>6</v>
      </c>
      <c r="N134" s="49">
        <v>1</v>
      </c>
      <c r="O134" s="49">
        <v>0</v>
      </c>
      <c r="P134" s="50">
        <f t="shared" si="12"/>
        <v>79</v>
      </c>
      <c r="Q134" s="47">
        <v>283</v>
      </c>
      <c r="R134" s="47">
        <v>117</v>
      </c>
      <c r="S134" s="47">
        <v>241</v>
      </c>
      <c r="T134" s="66"/>
      <c r="U134" s="7">
        <f t="shared" si="13"/>
        <v>1302</v>
      </c>
      <c r="V134" s="7">
        <f t="shared" si="14"/>
        <v>1</v>
      </c>
    </row>
    <row r="135" spans="1:22" s="7" customFormat="1" ht="13.5">
      <c r="A135" s="7">
        <v>13</v>
      </c>
      <c r="B135" s="64" t="s">
        <v>151</v>
      </c>
      <c r="C135" s="142" t="s">
        <v>260</v>
      </c>
      <c r="D135" s="104">
        <v>5384</v>
      </c>
      <c r="E135" s="105">
        <v>4975</v>
      </c>
      <c r="F135" s="106">
        <v>453</v>
      </c>
      <c r="G135" s="119">
        <f t="shared" si="15"/>
        <v>0.09105527638190955</v>
      </c>
      <c r="H135" s="119">
        <f t="shared" si="16"/>
        <v>3.135678391959799</v>
      </c>
      <c r="I135" s="107">
        <v>1593</v>
      </c>
      <c r="J135" s="107">
        <v>3226</v>
      </c>
      <c r="K135" s="107">
        <v>0</v>
      </c>
      <c r="L135" s="107">
        <v>136</v>
      </c>
      <c r="M135" s="107">
        <v>14</v>
      </c>
      <c r="N135" s="107">
        <v>6</v>
      </c>
      <c r="O135" s="107">
        <v>0</v>
      </c>
      <c r="P135" s="108">
        <f t="shared" si="12"/>
        <v>156</v>
      </c>
      <c r="Q135" s="106">
        <v>361</v>
      </c>
      <c r="R135" s="106">
        <v>801</v>
      </c>
      <c r="S135" s="106">
        <v>716</v>
      </c>
      <c r="T135" s="66"/>
      <c r="U135" s="7">
        <f t="shared" si="13"/>
        <v>4975</v>
      </c>
      <c r="V135" s="7">
        <f t="shared" si="14"/>
        <v>1</v>
      </c>
    </row>
    <row r="136" spans="1:22" s="7" customFormat="1" ht="13.5">
      <c r="A136" s="7">
        <v>13</v>
      </c>
      <c r="B136" s="64" t="s">
        <v>152</v>
      </c>
      <c r="C136" s="65" t="s">
        <v>18</v>
      </c>
      <c r="D136" s="35">
        <v>6254</v>
      </c>
      <c r="E136" s="36">
        <v>5055</v>
      </c>
      <c r="F136" s="37">
        <v>320</v>
      </c>
      <c r="G136" s="38">
        <f t="shared" si="15"/>
        <v>0.06330365974282888</v>
      </c>
      <c r="H136" s="38">
        <f t="shared" si="16"/>
        <v>2.4134520276953513</v>
      </c>
      <c r="I136" s="39">
        <v>3752</v>
      </c>
      <c r="J136" s="39">
        <v>1181</v>
      </c>
      <c r="K136" s="39">
        <v>0</v>
      </c>
      <c r="L136" s="39">
        <v>116</v>
      </c>
      <c r="M136" s="39">
        <v>5</v>
      </c>
      <c r="N136" s="39">
        <v>1</v>
      </c>
      <c r="O136" s="39">
        <v>0</v>
      </c>
      <c r="P136" s="40">
        <f t="shared" si="12"/>
        <v>122</v>
      </c>
      <c r="Q136" s="37">
        <v>497</v>
      </c>
      <c r="R136" s="37">
        <v>229</v>
      </c>
      <c r="S136" s="37">
        <v>16</v>
      </c>
      <c r="T136" s="66"/>
      <c r="U136" s="7">
        <f t="shared" si="13"/>
        <v>5055</v>
      </c>
      <c r="V136" s="7">
        <f t="shared" si="14"/>
        <v>1</v>
      </c>
    </row>
    <row r="137" spans="1:22" s="7" customFormat="1" ht="13.5">
      <c r="A137" s="7">
        <v>13</v>
      </c>
      <c r="B137" s="64" t="s">
        <v>153</v>
      </c>
      <c r="C137" s="65" t="s">
        <v>261</v>
      </c>
      <c r="D137" s="35">
        <v>1341</v>
      </c>
      <c r="E137" s="36">
        <v>819</v>
      </c>
      <c r="F137" s="37">
        <v>82</v>
      </c>
      <c r="G137" s="38">
        <f t="shared" si="15"/>
        <v>0.10012210012210013</v>
      </c>
      <c r="H137" s="38">
        <f t="shared" si="16"/>
        <v>3.5409035409035408</v>
      </c>
      <c r="I137" s="39">
        <v>254</v>
      </c>
      <c r="J137" s="39">
        <v>536</v>
      </c>
      <c r="K137" s="39">
        <v>0</v>
      </c>
      <c r="L137" s="39">
        <v>24</v>
      </c>
      <c r="M137" s="39">
        <v>3</v>
      </c>
      <c r="N137" s="39">
        <v>2</v>
      </c>
      <c r="O137" s="39">
        <v>0</v>
      </c>
      <c r="P137" s="40">
        <f t="shared" si="12"/>
        <v>29</v>
      </c>
      <c r="Q137" s="37">
        <v>128</v>
      </c>
      <c r="R137" s="37">
        <v>124</v>
      </c>
      <c r="S137" s="37">
        <v>206</v>
      </c>
      <c r="T137" s="66"/>
      <c r="U137" s="7">
        <f t="shared" si="13"/>
        <v>819</v>
      </c>
      <c r="V137" s="7">
        <f t="shared" si="14"/>
        <v>1</v>
      </c>
    </row>
    <row r="138" spans="1:22" s="7" customFormat="1" ht="13.5">
      <c r="A138" s="7">
        <v>13</v>
      </c>
      <c r="B138" s="64" t="s">
        <v>154</v>
      </c>
      <c r="C138" s="65" t="s">
        <v>262</v>
      </c>
      <c r="D138" s="35">
        <v>1868</v>
      </c>
      <c r="E138" s="36">
        <v>1512</v>
      </c>
      <c r="F138" s="37">
        <v>105</v>
      </c>
      <c r="G138" s="38">
        <f t="shared" si="15"/>
        <v>0.06944444444444445</v>
      </c>
      <c r="H138" s="38">
        <f t="shared" si="16"/>
        <v>2.1164021164021163</v>
      </c>
      <c r="I138" s="39">
        <v>251</v>
      </c>
      <c r="J138" s="39">
        <v>1229</v>
      </c>
      <c r="K138" s="39">
        <v>0</v>
      </c>
      <c r="L138" s="39">
        <v>27</v>
      </c>
      <c r="M138" s="39">
        <v>5</v>
      </c>
      <c r="N138" s="39">
        <v>0</v>
      </c>
      <c r="O138" s="39">
        <v>0</v>
      </c>
      <c r="P138" s="40">
        <f t="shared" si="12"/>
        <v>32</v>
      </c>
      <c r="Q138" s="37">
        <v>102</v>
      </c>
      <c r="R138" s="37">
        <v>245</v>
      </c>
      <c r="S138" s="37">
        <v>121</v>
      </c>
      <c r="T138" s="66"/>
      <c r="U138" s="7">
        <f t="shared" si="13"/>
        <v>1512</v>
      </c>
      <c r="V138" s="7">
        <f t="shared" si="14"/>
        <v>1</v>
      </c>
    </row>
    <row r="139" spans="1:22" s="7" customFormat="1" ht="13.5">
      <c r="A139" s="7">
        <v>13</v>
      </c>
      <c r="B139" s="64" t="s">
        <v>155</v>
      </c>
      <c r="C139" s="140" t="s">
        <v>263</v>
      </c>
      <c r="D139" s="111">
        <v>3295</v>
      </c>
      <c r="E139" s="112">
        <v>3188</v>
      </c>
      <c r="F139" s="113">
        <v>323</v>
      </c>
      <c r="G139" s="114">
        <f t="shared" si="15"/>
        <v>0.10131744040150564</v>
      </c>
      <c r="H139" s="114">
        <f t="shared" si="16"/>
        <v>3.7641154328732744</v>
      </c>
      <c r="I139" s="115">
        <v>1275</v>
      </c>
      <c r="J139" s="115">
        <v>1793</v>
      </c>
      <c r="K139" s="115">
        <v>0</v>
      </c>
      <c r="L139" s="115">
        <v>102</v>
      </c>
      <c r="M139" s="115">
        <v>14</v>
      </c>
      <c r="N139" s="115">
        <v>4</v>
      </c>
      <c r="O139" s="115">
        <v>0</v>
      </c>
      <c r="P139" s="116">
        <f t="shared" si="12"/>
        <v>120</v>
      </c>
      <c r="Q139" s="113">
        <v>159</v>
      </c>
      <c r="R139" s="113">
        <v>101</v>
      </c>
      <c r="S139" s="113">
        <v>193</v>
      </c>
      <c r="T139" s="66"/>
      <c r="U139" s="7">
        <f t="shared" si="13"/>
        <v>3188</v>
      </c>
      <c r="V139" s="7">
        <f t="shared" si="14"/>
        <v>1</v>
      </c>
    </row>
    <row r="140" spans="1:22" s="7" customFormat="1" ht="13.5">
      <c r="A140" s="7">
        <v>13</v>
      </c>
      <c r="B140" s="64" t="s">
        <v>156</v>
      </c>
      <c r="C140" s="62" t="s">
        <v>264</v>
      </c>
      <c r="D140" s="26">
        <v>1522</v>
      </c>
      <c r="E140" s="27">
        <v>1179</v>
      </c>
      <c r="F140" s="28">
        <v>75</v>
      </c>
      <c r="G140" s="29">
        <f t="shared" si="15"/>
        <v>0.06361323155216285</v>
      </c>
      <c r="H140" s="29">
        <f t="shared" si="16"/>
        <v>2.205258693808312</v>
      </c>
      <c r="I140" s="30">
        <v>549</v>
      </c>
      <c r="J140" s="30">
        <v>604</v>
      </c>
      <c r="K140" s="30">
        <v>0</v>
      </c>
      <c r="L140" s="30">
        <v>24</v>
      </c>
      <c r="M140" s="30">
        <v>2</v>
      </c>
      <c r="N140" s="30">
        <v>0</v>
      </c>
      <c r="O140" s="30">
        <v>0</v>
      </c>
      <c r="P140" s="31">
        <f t="shared" si="12"/>
        <v>26</v>
      </c>
      <c r="Q140" s="28">
        <v>34</v>
      </c>
      <c r="R140" s="28">
        <v>52</v>
      </c>
      <c r="S140" s="28">
        <v>48</v>
      </c>
      <c r="T140" s="66"/>
      <c r="U140" s="7">
        <f t="shared" si="13"/>
        <v>1179</v>
      </c>
      <c r="V140" s="7">
        <f t="shared" si="14"/>
        <v>1</v>
      </c>
    </row>
    <row r="141" spans="1:22" s="7" customFormat="1" ht="12" customHeight="1">
      <c r="A141" s="7">
        <v>13</v>
      </c>
      <c r="B141" s="64" t="s">
        <v>157</v>
      </c>
      <c r="C141" s="65" t="s">
        <v>265</v>
      </c>
      <c r="D141" s="35">
        <v>2208</v>
      </c>
      <c r="E141" s="36">
        <v>1922</v>
      </c>
      <c r="F141" s="37">
        <v>78</v>
      </c>
      <c r="G141" s="38">
        <f t="shared" si="15"/>
        <v>0.04058272632674298</v>
      </c>
      <c r="H141" s="38">
        <f t="shared" si="16"/>
        <v>1.8210197710718004</v>
      </c>
      <c r="I141" s="39">
        <v>742</v>
      </c>
      <c r="J141" s="39">
        <v>1145</v>
      </c>
      <c r="K141" s="39">
        <v>0</v>
      </c>
      <c r="L141" s="39">
        <v>30</v>
      </c>
      <c r="M141" s="39">
        <v>1</v>
      </c>
      <c r="N141" s="39">
        <v>4</v>
      </c>
      <c r="O141" s="39">
        <v>0</v>
      </c>
      <c r="P141" s="40">
        <f t="shared" si="12"/>
        <v>35</v>
      </c>
      <c r="Q141" s="37">
        <v>10</v>
      </c>
      <c r="R141" s="37">
        <v>148</v>
      </c>
      <c r="S141" s="37">
        <v>96</v>
      </c>
      <c r="T141" s="66"/>
      <c r="U141" s="7">
        <f t="shared" si="13"/>
        <v>1922</v>
      </c>
      <c r="V141" s="7">
        <f t="shared" si="14"/>
        <v>1</v>
      </c>
    </row>
    <row r="142" spans="1:22" s="7" customFormat="1" ht="13.5">
      <c r="A142" s="7">
        <v>13</v>
      </c>
      <c r="B142" s="64" t="s">
        <v>158</v>
      </c>
      <c r="C142" s="65" t="s">
        <v>266</v>
      </c>
      <c r="D142" s="35">
        <v>1396</v>
      </c>
      <c r="E142" s="36">
        <v>1255</v>
      </c>
      <c r="F142" s="37">
        <v>69</v>
      </c>
      <c r="G142" s="38">
        <f t="shared" si="15"/>
        <v>0.0549800796812749</v>
      </c>
      <c r="H142" s="38">
        <f t="shared" si="16"/>
        <v>1.7529880478087652</v>
      </c>
      <c r="I142" s="39">
        <v>524</v>
      </c>
      <c r="J142" s="39">
        <v>709</v>
      </c>
      <c r="K142" s="39">
        <v>0</v>
      </c>
      <c r="L142" s="39">
        <v>19</v>
      </c>
      <c r="M142" s="39">
        <v>3</v>
      </c>
      <c r="N142" s="39">
        <v>0</v>
      </c>
      <c r="O142" s="39">
        <v>0</v>
      </c>
      <c r="P142" s="40">
        <f t="shared" si="12"/>
        <v>22</v>
      </c>
      <c r="Q142" s="37">
        <v>102</v>
      </c>
      <c r="R142" s="37">
        <v>118</v>
      </c>
      <c r="S142" s="37">
        <v>51</v>
      </c>
      <c r="T142" s="66"/>
      <c r="U142" s="7">
        <f t="shared" si="13"/>
        <v>1255</v>
      </c>
      <c r="V142" s="7">
        <f t="shared" si="14"/>
        <v>1</v>
      </c>
    </row>
    <row r="143" spans="1:22" s="7" customFormat="1" ht="13.5">
      <c r="A143" s="7">
        <v>13</v>
      </c>
      <c r="B143" s="64" t="s">
        <v>159</v>
      </c>
      <c r="C143" s="65" t="s">
        <v>267</v>
      </c>
      <c r="D143" s="35">
        <v>4159</v>
      </c>
      <c r="E143" s="36">
        <v>3603</v>
      </c>
      <c r="F143" s="37">
        <v>154</v>
      </c>
      <c r="G143" s="38">
        <f t="shared" si="15"/>
        <v>0.04274215931168471</v>
      </c>
      <c r="H143" s="38">
        <f t="shared" si="16"/>
        <v>1.5820149875104081</v>
      </c>
      <c r="I143" s="39">
        <v>1525</v>
      </c>
      <c r="J143" s="39">
        <v>2021</v>
      </c>
      <c r="K143" s="39">
        <v>0</v>
      </c>
      <c r="L143" s="39">
        <v>50</v>
      </c>
      <c r="M143" s="39">
        <v>6</v>
      </c>
      <c r="N143" s="39">
        <v>1</v>
      </c>
      <c r="O143" s="39">
        <v>0</v>
      </c>
      <c r="P143" s="40">
        <f t="shared" si="12"/>
        <v>57</v>
      </c>
      <c r="Q143" s="37">
        <v>21</v>
      </c>
      <c r="R143" s="37">
        <v>123</v>
      </c>
      <c r="S143" s="37">
        <v>110</v>
      </c>
      <c r="T143" s="66"/>
      <c r="U143" s="7">
        <f t="shared" si="13"/>
        <v>3603</v>
      </c>
      <c r="V143" s="7">
        <f t="shared" si="14"/>
        <v>1</v>
      </c>
    </row>
    <row r="144" spans="1:22" s="7" customFormat="1" ht="13.5">
      <c r="A144" s="7">
        <v>13</v>
      </c>
      <c r="B144" s="64" t="s">
        <v>160</v>
      </c>
      <c r="C144" s="67" t="s">
        <v>268</v>
      </c>
      <c r="D144" s="45">
        <v>5902</v>
      </c>
      <c r="E144" s="46">
        <v>5116</v>
      </c>
      <c r="F144" s="47">
        <v>369</v>
      </c>
      <c r="G144" s="48">
        <f>F144/E144</f>
        <v>0.07212666145426114</v>
      </c>
      <c r="H144" s="48">
        <f>P144/E144*100</f>
        <v>2.580140734949179</v>
      </c>
      <c r="I144" s="49">
        <v>2351</v>
      </c>
      <c r="J144" s="49">
        <v>2633</v>
      </c>
      <c r="K144" s="49">
        <v>0</v>
      </c>
      <c r="L144" s="49">
        <v>120</v>
      </c>
      <c r="M144" s="49">
        <v>11</v>
      </c>
      <c r="N144" s="49">
        <v>1</v>
      </c>
      <c r="O144" s="49">
        <v>0</v>
      </c>
      <c r="P144" s="50">
        <f t="shared" si="12"/>
        <v>132</v>
      </c>
      <c r="Q144" s="47">
        <v>195</v>
      </c>
      <c r="R144" s="47">
        <v>171</v>
      </c>
      <c r="S144" s="47">
        <v>270</v>
      </c>
      <c r="T144" s="66"/>
      <c r="U144" s="7">
        <f t="shared" si="13"/>
        <v>5116</v>
      </c>
      <c r="V144" s="7">
        <f t="shared" si="14"/>
        <v>1</v>
      </c>
    </row>
    <row r="145" spans="1:22" s="7" customFormat="1" ht="13.5">
      <c r="A145" s="7">
        <v>13</v>
      </c>
      <c r="B145" s="64" t="s">
        <v>161</v>
      </c>
      <c r="C145" s="142" t="s">
        <v>269</v>
      </c>
      <c r="D145" s="104">
        <v>5283</v>
      </c>
      <c r="E145" s="105">
        <v>4657</v>
      </c>
      <c r="F145" s="106">
        <v>380</v>
      </c>
      <c r="G145" s="119">
        <f t="shared" si="15"/>
        <v>0.08159759501825209</v>
      </c>
      <c r="H145" s="119">
        <f t="shared" si="16"/>
        <v>2.7056044663946746</v>
      </c>
      <c r="I145" s="107">
        <v>2057</v>
      </c>
      <c r="J145" s="107">
        <v>2474</v>
      </c>
      <c r="K145" s="107">
        <v>0</v>
      </c>
      <c r="L145" s="107">
        <v>103</v>
      </c>
      <c r="M145" s="107">
        <v>14</v>
      </c>
      <c r="N145" s="107">
        <v>9</v>
      </c>
      <c r="O145" s="107">
        <v>0</v>
      </c>
      <c r="P145" s="108">
        <f t="shared" si="12"/>
        <v>126</v>
      </c>
      <c r="Q145" s="106">
        <v>346</v>
      </c>
      <c r="R145" s="106">
        <v>313</v>
      </c>
      <c r="S145" s="106">
        <v>428</v>
      </c>
      <c r="T145" s="66"/>
      <c r="U145" s="7">
        <f t="shared" si="13"/>
        <v>4657</v>
      </c>
      <c r="V145" s="7">
        <f t="shared" si="14"/>
        <v>1</v>
      </c>
    </row>
    <row r="146" spans="1:22" s="7" customFormat="1" ht="13.5">
      <c r="A146" s="7">
        <v>13</v>
      </c>
      <c r="B146" s="64" t="s">
        <v>284</v>
      </c>
      <c r="C146" s="65" t="s">
        <v>270</v>
      </c>
      <c r="D146" s="35">
        <v>3544</v>
      </c>
      <c r="E146" s="36">
        <v>2803</v>
      </c>
      <c r="F146" s="37">
        <v>236</v>
      </c>
      <c r="G146" s="38">
        <f t="shared" si="15"/>
        <v>0.08419550481626828</v>
      </c>
      <c r="H146" s="38">
        <f t="shared" si="16"/>
        <v>2.7827327863003926</v>
      </c>
      <c r="I146" s="39">
        <v>794</v>
      </c>
      <c r="J146" s="39">
        <v>1931</v>
      </c>
      <c r="K146" s="39">
        <v>0</v>
      </c>
      <c r="L146" s="39">
        <v>69</v>
      </c>
      <c r="M146" s="39">
        <v>5</v>
      </c>
      <c r="N146" s="39">
        <v>4</v>
      </c>
      <c r="O146" s="39">
        <v>0</v>
      </c>
      <c r="P146" s="40">
        <f t="shared" si="12"/>
        <v>78</v>
      </c>
      <c r="Q146" s="37">
        <v>102</v>
      </c>
      <c r="R146" s="37">
        <v>161</v>
      </c>
      <c r="S146" s="37">
        <v>110</v>
      </c>
      <c r="T146" s="66"/>
      <c r="U146" s="7">
        <f t="shared" si="13"/>
        <v>2803</v>
      </c>
      <c r="V146" s="7">
        <f t="shared" si="14"/>
        <v>1</v>
      </c>
    </row>
    <row r="147" spans="1:22" s="7" customFormat="1" ht="13.5">
      <c r="A147" s="7">
        <v>13</v>
      </c>
      <c r="B147" s="64" t="s">
        <v>305</v>
      </c>
      <c r="C147" s="67" t="s">
        <v>19</v>
      </c>
      <c r="D147" s="45">
        <v>6588</v>
      </c>
      <c r="E147" s="46">
        <v>5118</v>
      </c>
      <c r="F147" s="47">
        <v>329</v>
      </c>
      <c r="G147" s="48">
        <f t="shared" si="15"/>
        <v>0.06428292301680344</v>
      </c>
      <c r="H147" s="48">
        <f t="shared" si="16"/>
        <v>2.422821414615084</v>
      </c>
      <c r="I147" s="49">
        <v>3392</v>
      </c>
      <c r="J147" s="49">
        <v>1602</v>
      </c>
      <c r="K147" s="49">
        <v>0</v>
      </c>
      <c r="L147" s="49">
        <v>109</v>
      </c>
      <c r="M147" s="49">
        <v>9</v>
      </c>
      <c r="N147" s="49">
        <v>6</v>
      </c>
      <c r="O147" s="49">
        <v>0</v>
      </c>
      <c r="P147" s="50">
        <f t="shared" si="12"/>
        <v>124</v>
      </c>
      <c r="Q147" s="47">
        <v>576</v>
      </c>
      <c r="R147" s="47">
        <v>479</v>
      </c>
      <c r="S147" s="47">
        <v>386</v>
      </c>
      <c r="T147" s="68"/>
      <c r="U147" s="7">
        <f t="shared" si="13"/>
        <v>5118</v>
      </c>
      <c r="V147" s="7">
        <f t="shared" si="14"/>
        <v>1</v>
      </c>
    </row>
    <row r="148" spans="2:20" s="7" customFormat="1" ht="8.25" customHeight="1">
      <c r="B148" s="136"/>
      <c r="C148" s="137"/>
      <c r="D148" s="122"/>
      <c r="E148" s="123"/>
      <c r="F148" s="122"/>
      <c r="G148" s="124"/>
      <c r="H148" s="124"/>
      <c r="I148" s="122"/>
      <c r="J148" s="122"/>
      <c r="K148" s="122"/>
      <c r="L148" s="122"/>
      <c r="M148" s="122"/>
      <c r="N148" s="122"/>
      <c r="O148" s="122"/>
      <c r="P148" s="123"/>
      <c r="Q148" s="122"/>
      <c r="R148" s="122"/>
      <c r="S148" s="122"/>
      <c r="T148" s="138"/>
    </row>
    <row r="149" spans="2:21" s="7" customFormat="1" ht="13.5">
      <c r="B149" s="324" t="s">
        <v>7</v>
      </c>
      <c r="C149" s="325"/>
      <c r="D149" s="50">
        <f>SUM(D66:D147)</f>
        <v>433362</v>
      </c>
      <c r="E149" s="46">
        <f>SUM(E66:E147)</f>
        <v>392228</v>
      </c>
      <c r="F149" s="50">
        <f aca="true" t="shared" si="17" ref="F149:O149">SUM(F66:F147)</f>
        <v>33718</v>
      </c>
      <c r="G149" s="56">
        <f t="shared" si="15"/>
        <v>0.08596530589351092</v>
      </c>
      <c r="H149" s="56">
        <f t="shared" si="16"/>
        <v>2.8343208541970486</v>
      </c>
      <c r="I149" s="50">
        <f t="shared" si="17"/>
        <v>200973</v>
      </c>
      <c r="J149" s="50">
        <f t="shared" si="17"/>
        <v>174630</v>
      </c>
      <c r="K149" s="50">
        <f t="shared" si="17"/>
        <v>5508</v>
      </c>
      <c r="L149" s="50">
        <f t="shared" si="17"/>
        <v>9528</v>
      </c>
      <c r="M149" s="50">
        <f t="shared" si="17"/>
        <v>1145</v>
      </c>
      <c r="N149" s="50">
        <f t="shared" si="17"/>
        <v>431</v>
      </c>
      <c r="O149" s="50">
        <f t="shared" si="17"/>
        <v>13</v>
      </c>
      <c r="P149" s="50">
        <f>SUM(L149:O149)</f>
        <v>11117</v>
      </c>
      <c r="Q149" s="50">
        <f>SUM(Q66:Q147)</f>
        <v>26813</v>
      </c>
      <c r="R149" s="50">
        <f>SUM(R66:R147)</f>
        <v>33910</v>
      </c>
      <c r="S149" s="50">
        <f>SUM(S66:S147)</f>
        <v>21935</v>
      </c>
      <c r="T149" s="69"/>
      <c r="U149" s="7">
        <f>SUM(U66:U148)</f>
        <v>392228</v>
      </c>
    </row>
    <row r="150" spans="2:8" s="7" customFormat="1" ht="13.5">
      <c r="B150" s="70"/>
      <c r="C150" s="1"/>
      <c r="G150" s="10"/>
      <c r="H150" s="10"/>
    </row>
    <row r="151" spans="2:8" s="7" customFormat="1" ht="13.5">
      <c r="B151" s="4" t="s">
        <v>302</v>
      </c>
      <c r="C151" s="1"/>
      <c r="G151" s="10"/>
      <c r="H151" s="10"/>
    </row>
    <row r="152" spans="2:8" s="7" customFormat="1" ht="13.5">
      <c r="B152" s="4"/>
      <c r="C152" s="1"/>
      <c r="G152" s="10"/>
      <c r="H152" s="10"/>
    </row>
    <row r="153" spans="2:8" s="7" customFormat="1" ht="13.5">
      <c r="B153" s="71" t="s">
        <v>272</v>
      </c>
      <c r="G153" s="10"/>
      <c r="H153" s="10"/>
    </row>
    <row r="154" spans="2:8" s="7" customFormat="1" ht="13.5">
      <c r="B154" s="71" t="s">
        <v>273</v>
      </c>
      <c r="G154" s="10"/>
      <c r="H154" s="10"/>
    </row>
    <row r="155" spans="2:8" s="7" customFormat="1" ht="13.5">
      <c r="B155" s="71" t="s">
        <v>274</v>
      </c>
      <c r="G155" s="10"/>
      <c r="H155" s="10"/>
    </row>
    <row r="156" spans="2:8" s="7" customFormat="1" ht="13.5">
      <c r="B156" s="71"/>
      <c r="G156" s="10"/>
      <c r="H156" s="10"/>
    </row>
    <row r="157" spans="1:20" ht="17.25">
      <c r="A157" s="203"/>
      <c r="B157" s="3" t="s">
        <v>325</v>
      </c>
      <c r="C157" s="204"/>
      <c r="D157" s="204"/>
      <c r="E157" s="204"/>
      <c r="F157" s="205"/>
      <c r="G157" s="205"/>
      <c r="H157" s="205"/>
      <c r="I157" s="205"/>
      <c r="J157" s="205"/>
      <c r="K157" s="205"/>
      <c r="L157" s="206"/>
      <c r="M157" s="206"/>
      <c r="N157" s="206"/>
      <c r="O157" s="206"/>
      <c r="P157" s="205"/>
      <c r="Q157" s="205"/>
      <c r="R157" s="205"/>
      <c r="S157" s="205"/>
      <c r="T157" s="205"/>
    </row>
    <row r="158" spans="1:20" ht="14.25">
      <c r="A158" s="203"/>
      <c r="B158" s="207"/>
      <c r="C158" s="204"/>
      <c r="D158" s="204"/>
      <c r="E158" s="204"/>
      <c r="F158" s="205"/>
      <c r="G158" s="205"/>
      <c r="H158" s="205"/>
      <c r="I158" s="205"/>
      <c r="J158" s="205"/>
      <c r="K158" s="205"/>
      <c r="L158" s="206"/>
      <c r="M158" s="206"/>
      <c r="N158" s="206"/>
      <c r="O158" s="206"/>
      <c r="P158" s="205"/>
      <c r="Q158" s="205"/>
      <c r="R158" s="205"/>
      <c r="S158" s="205"/>
      <c r="T158" s="205"/>
    </row>
    <row r="159" spans="1:20" ht="13.5">
      <c r="A159" s="203"/>
      <c r="B159" s="265"/>
      <c r="C159" s="266"/>
      <c r="D159" s="302" t="s">
        <v>307</v>
      </c>
      <c r="E159" s="302" t="s">
        <v>308</v>
      </c>
      <c r="F159" s="267" t="s">
        <v>326</v>
      </c>
      <c r="G159" s="304" t="s">
        <v>327</v>
      </c>
      <c r="H159" s="304" t="s">
        <v>328</v>
      </c>
      <c r="I159" s="306" t="s">
        <v>329</v>
      </c>
      <c r="J159" s="307"/>
      <c r="K159" s="308"/>
      <c r="L159" s="268" t="s">
        <v>330</v>
      </c>
      <c r="M159" s="268"/>
      <c r="N159" s="268"/>
      <c r="O159" s="268"/>
      <c r="P159" s="266"/>
      <c r="Q159" s="269" t="s">
        <v>331</v>
      </c>
      <c r="R159" s="269" t="s">
        <v>332</v>
      </c>
      <c r="S159" s="269" t="s">
        <v>333</v>
      </c>
      <c r="T159" s="302" t="s">
        <v>317</v>
      </c>
    </row>
    <row r="160" spans="1:20" ht="13.5">
      <c r="A160" s="203"/>
      <c r="B160" s="270"/>
      <c r="C160" s="271"/>
      <c r="D160" s="303"/>
      <c r="E160" s="303"/>
      <c r="F160" s="272" t="s">
        <v>334</v>
      </c>
      <c r="G160" s="305"/>
      <c r="H160" s="305"/>
      <c r="I160" s="273" t="s">
        <v>335</v>
      </c>
      <c r="J160" s="274" t="s">
        <v>336</v>
      </c>
      <c r="K160" s="275" t="s">
        <v>337</v>
      </c>
      <c r="L160" s="276" t="s">
        <v>0</v>
      </c>
      <c r="M160" s="277" t="s">
        <v>1</v>
      </c>
      <c r="N160" s="277" t="s">
        <v>2</v>
      </c>
      <c r="O160" s="278" t="s">
        <v>319</v>
      </c>
      <c r="P160" s="279" t="s">
        <v>3</v>
      </c>
      <c r="Q160" s="280" t="s">
        <v>338</v>
      </c>
      <c r="R160" s="280" t="s">
        <v>339</v>
      </c>
      <c r="S160" s="280" t="s">
        <v>338</v>
      </c>
      <c r="T160" s="303"/>
    </row>
    <row r="161" spans="1:20" ht="13.5">
      <c r="A161" s="203"/>
      <c r="B161" s="281"/>
      <c r="C161" s="282"/>
      <c r="D161" s="283" t="s">
        <v>320</v>
      </c>
      <c r="E161" s="283" t="s">
        <v>320</v>
      </c>
      <c r="F161" s="284" t="s">
        <v>277</v>
      </c>
      <c r="G161" s="285" t="s">
        <v>277</v>
      </c>
      <c r="H161" s="285" t="s">
        <v>288</v>
      </c>
      <c r="I161" s="286" t="s">
        <v>340</v>
      </c>
      <c r="J161" s="287" t="s">
        <v>340</v>
      </c>
      <c r="K161" s="288" t="s">
        <v>340</v>
      </c>
      <c r="L161" s="286" t="s">
        <v>340</v>
      </c>
      <c r="M161" s="287" t="s">
        <v>340</v>
      </c>
      <c r="N161" s="287" t="s">
        <v>340</v>
      </c>
      <c r="O161" s="288" t="s">
        <v>340</v>
      </c>
      <c r="P161" s="289" t="s">
        <v>340</v>
      </c>
      <c r="Q161" s="289" t="s">
        <v>340</v>
      </c>
      <c r="R161" s="289" t="s">
        <v>340</v>
      </c>
      <c r="S161" s="289" t="s">
        <v>340</v>
      </c>
      <c r="T161" s="289"/>
    </row>
    <row r="162" spans="1:20" ht="13.5">
      <c r="A162" s="203">
        <v>1</v>
      </c>
      <c r="B162" s="228" t="s">
        <v>321</v>
      </c>
      <c r="C162" s="229" t="s">
        <v>162</v>
      </c>
      <c r="D162" s="290">
        <f>SUMIF($A$8:$A$147,$A162,D$8:D$147)</f>
        <v>42511</v>
      </c>
      <c r="E162" s="231">
        <f aca="true" t="shared" si="18" ref="E162:F177">SUMIF($A$8:$A$147,$A162,E$8:E$147)</f>
        <v>39453</v>
      </c>
      <c r="F162" s="231">
        <f t="shared" si="18"/>
        <v>4985</v>
      </c>
      <c r="G162" s="291">
        <f>ROUND(F162/E162,2)</f>
        <v>0.13</v>
      </c>
      <c r="H162" s="291">
        <f>ROUND(P162/E162*100,2)</f>
        <v>4.1</v>
      </c>
      <c r="I162" s="231">
        <f aca="true" t="shared" si="19" ref="I162:O177">SUMIF($A$8:$A$147,$A162,I$8:I$147)</f>
        <v>26692</v>
      </c>
      <c r="J162" s="231">
        <f t="shared" si="19"/>
        <v>10542</v>
      </c>
      <c r="K162" s="231">
        <f t="shared" si="19"/>
        <v>601</v>
      </c>
      <c r="L162" s="231">
        <f t="shared" si="19"/>
        <v>1360</v>
      </c>
      <c r="M162" s="231">
        <f t="shared" si="19"/>
        <v>185</v>
      </c>
      <c r="N162" s="231">
        <f t="shared" si="19"/>
        <v>57</v>
      </c>
      <c r="O162" s="231">
        <f t="shared" si="19"/>
        <v>16</v>
      </c>
      <c r="P162" s="231">
        <f>SUM(L162:O162)</f>
        <v>1618</v>
      </c>
      <c r="Q162" s="231">
        <f aca="true" t="shared" si="20" ref="Q162:S177">SUMIF($A$8:$A$147,$A162,Q$8:Q$147)</f>
        <v>1388</v>
      </c>
      <c r="R162" s="231">
        <f t="shared" si="20"/>
        <v>1617</v>
      </c>
      <c r="S162" s="231">
        <f t="shared" si="20"/>
        <v>672</v>
      </c>
      <c r="T162" s="292"/>
    </row>
    <row r="163" spans="1:20" ht="13.5">
      <c r="A163" s="203">
        <v>2</v>
      </c>
      <c r="B163" s="237" t="s">
        <v>322</v>
      </c>
      <c r="C163" s="238" t="s">
        <v>163</v>
      </c>
      <c r="D163" s="239">
        <f aca="true" t="shared" si="21" ref="D163:F208">SUMIF($A$8:$A$147,$A163,D$8:D$147)</f>
        <v>12619</v>
      </c>
      <c r="E163" s="240">
        <f t="shared" si="18"/>
        <v>11820</v>
      </c>
      <c r="F163" s="240">
        <f t="shared" si="18"/>
        <v>2168</v>
      </c>
      <c r="G163" s="293">
        <f aca="true" t="shared" si="22" ref="G163:G208">ROUND(F163/E163,2)</f>
        <v>0.18</v>
      </c>
      <c r="H163" s="293">
        <f aca="true" t="shared" si="23" ref="H163:H208">ROUND(P163/E163*100,2)</f>
        <v>4.69</v>
      </c>
      <c r="I163" s="240">
        <f t="shared" si="19"/>
        <v>7270</v>
      </c>
      <c r="J163" s="240">
        <f t="shared" si="19"/>
        <v>3750</v>
      </c>
      <c r="K163" s="240">
        <f t="shared" si="19"/>
        <v>246</v>
      </c>
      <c r="L163" s="240">
        <f t="shared" si="19"/>
        <v>482</v>
      </c>
      <c r="M163" s="240">
        <f t="shared" si="19"/>
        <v>51</v>
      </c>
      <c r="N163" s="240">
        <f t="shared" si="19"/>
        <v>18</v>
      </c>
      <c r="O163" s="240">
        <f t="shared" si="19"/>
        <v>3</v>
      </c>
      <c r="P163" s="240">
        <f aca="true" t="shared" si="24" ref="P163:P208">SUM(L163:O163)</f>
        <v>554</v>
      </c>
      <c r="Q163" s="240">
        <f t="shared" si="20"/>
        <v>387</v>
      </c>
      <c r="R163" s="240">
        <f t="shared" si="20"/>
        <v>880</v>
      </c>
      <c r="S163" s="240">
        <f t="shared" si="20"/>
        <v>638</v>
      </c>
      <c r="T163" s="294"/>
    </row>
    <row r="164" spans="1:20" ht="13.5">
      <c r="A164" s="203">
        <v>3</v>
      </c>
      <c r="B164" s="237" t="s">
        <v>323</v>
      </c>
      <c r="C164" s="238" t="s">
        <v>164</v>
      </c>
      <c r="D164" s="239">
        <f t="shared" si="21"/>
        <v>10754</v>
      </c>
      <c r="E164" s="240">
        <f t="shared" si="18"/>
        <v>10363</v>
      </c>
      <c r="F164" s="240">
        <f t="shared" si="18"/>
        <v>1041</v>
      </c>
      <c r="G164" s="293">
        <f t="shared" si="22"/>
        <v>0.1</v>
      </c>
      <c r="H164" s="293">
        <f t="shared" si="23"/>
        <v>3.28</v>
      </c>
      <c r="I164" s="240">
        <f t="shared" si="19"/>
        <v>6074</v>
      </c>
      <c r="J164" s="240">
        <f t="shared" si="19"/>
        <v>3937</v>
      </c>
      <c r="K164" s="240">
        <f t="shared" si="19"/>
        <v>12</v>
      </c>
      <c r="L164" s="240">
        <f t="shared" si="19"/>
        <v>286</v>
      </c>
      <c r="M164" s="240">
        <f t="shared" si="19"/>
        <v>40</v>
      </c>
      <c r="N164" s="240">
        <f t="shared" si="19"/>
        <v>14</v>
      </c>
      <c r="O164" s="240">
        <f t="shared" si="19"/>
        <v>0</v>
      </c>
      <c r="P164" s="240">
        <f t="shared" si="24"/>
        <v>340</v>
      </c>
      <c r="Q164" s="240">
        <f t="shared" si="20"/>
        <v>280</v>
      </c>
      <c r="R164" s="240">
        <f t="shared" si="20"/>
        <v>586</v>
      </c>
      <c r="S164" s="240">
        <f t="shared" si="20"/>
        <v>93</v>
      </c>
      <c r="T164" s="294"/>
    </row>
    <row r="165" spans="1:20" ht="13.5">
      <c r="A165" s="203">
        <v>4</v>
      </c>
      <c r="B165" s="237" t="s">
        <v>42</v>
      </c>
      <c r="C165" s="238" t="s">
        <v>165</v>
      </c>
      <c r="D165" s="239">
        <f t="shared" si="21"/>
        <v>19848</v>
      </c>
      <c r="E165" s="240">
        <f t="shared" si="18"/>
        <v>18617</v>
      </c>
      <c r="F165" s="240">
        <f t="shared" si="18"/>
        <v>2389</v>
      </c>
      <c r="G165" s="293">
        <f t="shared" si="22"/>
        <v>0.13</v>
      </c>
      <c r="H165" s="293">
        <f t="shared" si="23"/>
        <v>4.29</v>
      </c>
      <c r="I165" s="240">
        <f t="shared" si="19"/>
        <v>9888</v>
      </c>
      <c r="J165" s="240">
        <f t="shared" si="19"/>
        <v>7735</v>
      </c>
      <c r="K165" s="240">
        <f t="shared" si="19"/>
        <v>195</v>
      </c>
      <c r="L165" s="240">
        <f t="shared" si="19"/>
        <v>720</v>
      </c>
      <c r="M165" s="240">
        <f t="shared" si="19"/>
        <v>63</v>
      </c>
      <c r="N165" s="240">
        <f t="shared" si="19"/>
        <v>16</v>
      </c>
      <c r="O165" s="240">
        <f t="shared" si="19"/>
        <v>0</v>
      </c>
      <c r="P165" s="240">
        <f t="shared" si="24"/>
        <v>799</v>
      </c>
      <c r="Q165" s="240">
        <f t="shared" si="20"/>
        <v>539</v>
      </c>
      <c r="R165" s="240">
        <f t="shared" si="20"/>
        <v>1330</v>
      </c>
      <c r="S165" s="240">
        <f t="shared" si="20"/>
        <v>737</v>
      </c>
      <c r="T165" s="294"/>
    </row>
    <row r="166" spans="1:20" ht="13.5">
      <c r="A166" s="203">
        <v>5</v>
      </c>
      <c r="B166" s="250" t="s">
        <v>43</v>
      </c>
      <c r="C166" s="251" t="s">
        <v>166</v>
      </c>
      <c r="D166" s="252">
        <f t="shared" si="21"/>
        <v>7556</v>
      </c>
      <c r="E166" s="253">
        <f t="shared" si="18"/>
        <v>7233</v>
      </c>
      <c r="F166" s="253">
        <f t="shared" si="18"/>
        <v>942</v>
      </c>
      <c r="G166" s="295">
        <f t="shared" si="22"/>
        <v>0.13</v>
      </c>
      <c r="H166" s="295">
        <f t="shared" si="23"/>
        <v>4.49</v>
      </c>
      <c r="I166" s="253">
        <f t="shared" si="19"/>
        <v>6114</v>
      </c>
      <c r="J166" s="253">
        <f t="shared" si="19"/>
        <v>759</v>
      </c>
      <c r="K166" s="253">
        <f t="shared" si="19"/>
        <v>35</v>
      </c>
      <c r="L166" s="253">
        <f t="shared" si="19"/>
        <v>264</v>
      </c>
      <c r="M166" s="253">
        <f t="shared" si="19"/>
        <v>36</v>
      </c>
      <c r="N166" s="253">
        <f t="shared" si="19"/>
        <v>18</v>
      </c>
      <c r="O166" s="253">
        <f t="shared" si="19"/>
        <v>7</v>
      </c>
      <c r="P166" s="253">
        <f t="shared" si="24"/>
        <v>325</v>
      </c>
      <c r="Q166" s="253">
        <f t="shared" si="20"/>
        <v>182</v>
      </c>
      <c r="R166" s="253">
        <f t="shared" si="20"/>
        <v>627</v>
      </c>
      <c r="S166" s="253">
        <f t="shared" si="20"/>
        <v>375</v>
      </c>
      <c r="T166" s="296"/>
    </row>
    <row r="167" spans="1:20" ht="13.5">
      <c r="A167" s="203">
        <v>6</v>
      </c>
      <c r="B167" s="228" t="s">
        <v>44</v>
      </c>
      <c r="C167" s="229" t="s">
        <v>167</v>
      </c>
      <c r="D167" s="290">
        <f t="shared" si="21"/>
        <v>9564</v>
      </c>
      <c r="E167" s="231">
        <f t="shared" si="18"/>
        <v>9351</v>
      </c>
      <c r="F167" s="231">
        <f t="shared" si="18"/>
        <v>1024</v>
      </c>
      <c r="G167" s="291">
        <f t="shared" si="22"/>
        <v>0.11</v>
      </c>
      <c r="H167" s="291">
        <f t="shared" si="23"/>
        <v>3.65</v>
      </c>
      <c r="I167" s="231">
        <f t="shared" si="19"/>
        <v>7594</v>
      </c>
      <c r="J167" s="231">
        <f t="shared" si="19"/>
        <v>1412</v>
      </c>
      <c r="K167" s="231">
        <f t="shared" si="19"/>
        <v>4</v>
      </c>
      <c r="L167" s="231">
        <f t="shared" si="19"/>
        <v>291</v>
      </c>
      <c r="M167" s="231">
        <f t="shared" si="19"/>
        <v>35</v>
      </c>
      <c r="N167" s="231">
        <f t="shared" si="19"/>
        <v>15</v>
      </c>
      <c r="O167" s="231">
        <f t="shared" si="19"/>
        <v>0</v>
      </c>
      <c r="P167" s="231">
        <f t="shared" si="24"/>
        <v>341</v>
      </c>
      <c r="Q167" s="231">
        <f t="shared" si="20"/>
        <v>321</v>
      </c>
      <c r="R167" s="231">
        <f t="shared" si="20"/>
        <v>460</v>
      </c>
      <c r="S167" s="231">
        <f t="shared" si="20"/>
        <v>471</v>
      </c>
      <c r="T167" s="292"/>
    </row>
    <row r="168" spans="1:20" ht="13.5">
      <c r="A168" s="203">
        <v>7</v>
      </c>
      <c r="B168" s="237" t="s">
        <v>45</v>
      </c>
      <c r="C168" s="238" t="s">
        <v>168</v>
      </c>
      <c r="D168" s="239">
        <f t="shared" si="21"/>
        <v>17729</v>
      </c>
      <c r="E168" s="240">
        <f t="shared" si="18"/>
        <v>16823</v>
      </c>
      <c r="F168" s="240">
        <f t="shared" si="18"/>
        <v>2780</v>
      </c>
      <c r="G168" s="293">
        <f t="shared" si="22"/>
        <v>0.17</v>
      </c>
      <c r="H168" s="293">
        <f t="shared" si="23"/>
        <v>4.23</v>
      </c>
      <c r="I168" s="240">
        <f t="shared" si="19"/>
        <v>5381</v>
      </c>
      <c r="J168" s="240">
        <f t="shared" si="19"/>
        <v>10502</v>
      </c>
      <c r="K168" s="240">
        <f t="shared" si="19"/>
        <v>228</v>
      </c>
      <c r="L168" s="240">
        <f t="shared" si="19"/>
        <v>604</v>
      </c>
      <c r="M168" s="240">
        <f t="shared" si="19"/>
        <v>56</v>
      </c>
      <c r="N168" s="240">
        <f t="shared" si="19"/>
        <v>39</v>
      </c>
      <c r="O168" s="240">
        <f t="shared" si="19"/>
        <v>13</v>
      </c>
      <c r="P168" s="240">
        <f t="shared" si="24"/>
        <v>712</v>
      </c>
      <c r="Q168" s="240">
        <f t="shared" si="20"/>
        <v>1099</v>
      </c>
      <c r="R168" s="240">
        <f t="shared" si="20"/>
        <v>1514</v>
      </c>
      <c r="S168" s="240">
        <f t="shared" si="20"/>
        <v>339</v>
      </c>
      <c r="T168" s="294"/>
    </row>
    <row r="169" spans="1:20" ht="13.5">
      <c r="A169" s="203">
        <v>8</v>
      </c>
      <c r="B169" s="237" t="s">
        <v>46</v>
      </c>
      <c r="C169" s="238" t="s">
        <v>169</v>
      </c>
      <c r="D169" s="239">
        <f t="shared" si="21"/>
        <v>25252</v>
      </c>
      <c r="E169" s="240">
        <f t="shared" si="18"/>
        <v>23008</v>
      </c>
      <c r="F169" s="240">
        <f t="shared" si="18"/>
        <v>2320</v>
      </c>
      <c r="G169" s="293">
        <f t="shared" si="22"/>
        <v>0.1</v>
      </c>
      <c r="H169" s="293">
        <f t="shared" si="23"/>
        <v>3.29</v>
      </c>
      <c r="I169" s="240">
        <f t="shared" si="19"/>
        <v>17934</v>
      </c>
      <c r="J169" s="240">
        <f t="shared" si="19"/>
        <v>4238</v>
      </c>
      <c r="K169" s="240">
        <f t="shared" si="19"/>
        <v>78</v>
      </c>
      <c r="L169" s="240">
        <f t="shared" si="19"/>
        <v>646</v>
      </c>
      <c r="M169" s="240">
        <f t="shared" si="19"/>
        <v>77</v>
      </c>
      <c r="N169" s="240">
        <f t="shared" si="19"/>
        <v>32</v>
      </c>
      <c r="O169" s="240">
        <f t="shared" si="19"/>
        <v>3</v>
      </c>
      <c r="P169" s="240">
        <f t="shared" si="24"/>
        <v>758</v>
      </c>
      <c r="Q169" s="240">
        <f t="shared" si="20"/>
        <v>490</v>
      </c>
      <c r="R169" s="240">
        <f t="shared" si="20"/>
        <v>1524</v>
      </c>
      <c r="S169" s="240">
        <f t="shared" si="20"/>
        <v>543</v>
      </c>
      <c r="T169" s="294"/>
    </row>
    <row r="170" spans="1:20" ht="13.5">
      <c r="A170" s="203">
        <v>9</v>
      </c>
      <c r="B170" s="237" t="s">
        <v>47</v>
      </c>
      <c r="C170" s="238" t="s">
        <v>170</v>
      </c>
      <c r="D170" s="239">
        <f t="shared" si="21"/>
        <v>18002</v>
      </c>
      <c r="E170" s="240">
        <f t="shared" si="18"/>
        <v>16975</v>
      </c>
      <c r="F170" s="240">
        <f t="shared" si="18"/>
        <v>1859</v>
      </c>
      <c r="G170" s="293">
        <f t="shared" si="22"/>
        <v>0.11</v>
      </c>
      <c r="H170" s="293">
        <f t="shared" si="23"/>
        <v>3.72</v>
      </c>
      <c r="I170" s="240">
        <f t="shared" si="19"/>
        <v>11268</v>
      </c>
      <c r="J170" s="240">
        <f t="shared" si="19"/>
        <v>1073</v>
      </c>
      <c r="K170" s="240">
        <f t="shared" si="19"/>
        <v>4003</v>
      </c>
      <c r="L170" s="240">
        <f t="shared" si="19"/>
        <v>456</v>
      </c>
      <c r="M170" s="240">
        <f t="shared" si="19"/>
        <v>49</v>
      </c>
      <c r="N170" s="240">
        <f t="shared" si="19"/>
        <v>29</v>
      </c>
      <c r="O170" s="240">
        <f t="shared" si="19"/>
        <v>97</v>
      </c>
      <c r="P170" s="240">
        <f t="shared" si="24"/>
        <v>631</v>
      </c>
      <c r="Q170" s="240">
        <f t="shared" si="20"/>
        <v>829</v>
      </c>
      <c r="R170" s="240">
        <f t="shared" si="20"/>
        <v>1114</v>
      </c>
      <c r="S170" s="240">
        <f t="shared" si="20"/>
        <v>710</v>
      </c>
      <c r="T170" s="294"/>
    </row>
    <row r="171" spans="1:20" ht="13.5">
      <c r="A171" s="203">
        <v>10</v>
      </c>
      <c r="B171" s="250" t="s">
        <v>48</v>
      </c>
      <c r="C171" s="251" t="s">
        <v>171</v>
      </c>
      <c r="D171" s="252">
        <f t="shared" si="21"/>
        <v>17920</v>
      </c>
      <c r="E171" s="253">
        <f t="shared" si="18"/>
        <v>16525</v>
      </c>
      <c r="F171" s="253">
        <f t="shared" si="18"/>
        <v>1880</v>
      </c>
      <c r="G171" s="295">
        <f t="shared" si="22"/>
        <v>0.11</v>
      </c>
      <c r="H171" s="295">
        <f t="shared" si="23"/>
        <v>3.48</v>
      </c>
      <c r="I171" s="253">
        <f t="shared" si="19"/>
        <v>12254</v>
      </c>
      <c r="J171" s="253">
        <f t="shared" si="19"/>
        <v>1642</v>
      </c>
      <c r="K171" s="253">
        <f t="shared" si="19"/>
        <v>2054</v>
      </c>
      <c r="L171" s="253">
        <f t="shared" si="19"/>
        <v>463</v>
      </c>
      <c r="M171" s="253">
        <f t="shared" si="19"/>
        <v>78</v>
      </c>
      <c r="N171" s="253">
        <f t="shared" si="19"/>
        <v>33</v>
      </c>
      <c r="O171" s="253">
        <f t="shared" si="19"/>
        <v>1</v>
      </c>
      <c r="P171" s="253">
        <f t="shared" si="24"/>
        <v>575</v>
      </c>
      <c r="Q171" s="253">
        <f t="shared" si="20"/>
        <v>493</v>
      </c>
      <c r="R171" s="253">
        <f t="shared" si="20"/>
        <v>1265</v>
      </c>
      <c r="S171" s="253">
        <f t="shared" si="20"/>
        <v>4510</v>
      </c>
      <c r="T171" s="296"/>
    </row>
    <row r="172" spans="1:20" ht="13.5">
      <c r="A172" s="203">
        <v>11</v>
      </c>
      <c r="B172" s="228" t="s">
        <v>49</v>
      </c>
      <c r="C172" s="229" t="s">
        <v>172</v>
      </c>
      <c r="D172" s="290">
        <f t="shared" si="21"/>
        <v>61642</v>
      </c>
      <c r="E172" s="231">
        <f t="shared" si="18"/>
        <v>54638</v>
      </c>
      <c r="F172" s="231">
        <f t="shared" si="18"/>
        <v>4723</v>
      </c>
      <c r="G172" s="291">
        <f t="shared" si="22"/>
        <v>0.09</v>
      </c>
      <c r="H172" s="291">
        <f t="shared" si="23"/>
        <v>2.81</v>
      </c>
      <c r="I172" s="231">
        <f t="shared" si="19"/>
        <v>30325</v>
      </c>
      <c r="J172" s="231">
        <f t="shared" si="19"/>
        <v>18985</v>
      </c>
      <c r="K172" s="231">
        <f t="shared" si="19"/>
        <v>3792</v>
      </c>
      <c r="L172" s="231">
        <f t="shared" si="19"/>
        <v>1304</v>
      </c>
      <c r="M172" s="231">
        <f t="shared" si="19"/>
        <v>166</v>
      </c>
      <c r="N172" s="231">
        <f t="shared" si="19"/>
        <v>57</v>
      </c>
      <c r="O172" s="231">
        <f t="shared" si="19"/>
        <v>9</v>
      </c>
      <c r="P172" s="231">
        <f t="shared" si="24"/>
        <v>1536</v>
      </c>
      <c r="Q172" s="231">
        <f t="shared" si="20"/>
        <v>1891</v>
      </c>
      <c r="R172" s="231">
        <f t="shared" si="20"/>
        <v>4322</v>
      </c>
      <c r="S172" s="231">
        <f t="shared" si="20"/>
        <v>4594</v>
      </c>
      <c r="T172" s="292"/>
    </row>
    <row r="173" spans="1:20" ht="13.5">
      <c r="A173" s="203">
        <v>12</v>
      </c>
      <c r="B173" s="237" t="s">
        <v>50</v>
      </c>
      <c r="C173" s="238" t="s">
        <v>173</v>
      </c>
      <c r="D173" s="239">
        <f t="shared" si="21"/>
        <v>50737</v>
      </c>
      <c r="E173" s="240">
        <f t="shared" si="18"/>
        <v>45952</v>
      </c>
      <c r="F173" s="240">
        <f t="shared" si="18"/>
        <v>4057</v>
      </c>
      <c r="G173" s="293">
        <f t="shared" si="22"/>
        <v>0.09</v>
      </c>
      <c r="H173" s="293">
        <f t="shared" si="23"/>
        <v>2.9</v>
      </c>
      <c r="I173" s="240">
        <f t="shared" si="19"/>
        <v>22410</v>
      </c>
      <c r="J173" s="240">
        <f t="shared" si="19"/>
        <v>21541</v>
      </c>
      <c r="K173" s="240">
        <f t="shared" si="19"/>
        <v>667</v>
      </c>
      <c r="L173" s="240">
        <f t="shared" si="19"/>
        <v>1102</v>
      </c>
      <c r="M173" s="240">
        <f t="shared" si="19"/>
        <v>145</v>
      </c>
      <c r="N173" s="240">
        <f t="shared" si="19"/>
        <v>86</v>
      </c>
      <c r="O173" s="240">
        <f t="shared" si="19"/>
        <v>1</v>
      </c>
      <c r="P173" s="240">
        <f t="shared" si="24"/>
        <v>1334</v>
      </c>
      <c r="Q173" s="240">
        <f t="shared" si="20"/>
        <v>2297</v>
      </c>
      <c r="R173" s="240">
        <f t="shared" si="20"/>
        <v>3647</v>
      </c>
      <c r="S173" s="240">
        <f t="shared" si="20"/>
        <v>2747</v>
      </c>
      <c r="T173" s="294"/>
    </row>
    <row r="174" spans="1:20" ht="13.5">
      <c r="A174" s="203">
        <v>13</v>
      </c>
      <c r="B174" s="237" t="s">
        <v>51</v>
      </c>
      <c r="C174" s="238" t="s">
        <v>174</v>
      </c>
      <c r="D174" s="239">
        <f t="shared" si="21"/>
        <v>99680</v>
      </c>
      <c r="E174" s="240">
        <f t="shared" si="18"/>
        <v>84550</v>
      </c>
      <c r="F174" s="240">
        <f t="shared" si="18"/>
        <v>6051</v>
      </c>
      <c r="G174" s="293">
        <f t="shared" si="22"/>
        <v>0.07</v>
      </c>
      <c r="H174" s="293">
        <f t="shared" si="23"/>
        <v>2.48</v>
      </c>
      <c r="I174" s="240">
        <f t="shared" si="19"/>
        <v>35326</v>
      </c>
      <c r="J174" s="240">
        <f t="shared" si="19"/>
        <v>47128</v>
      </c>
      <c r="K174" s="240">
        <f t="shared" si="19"/>
        <v>1</v>
      </c>
      <c r="L174" s="240">
        <f t="shared" si="19"/>
        <v>1810</v>
      </c>
      <c r="M174" s="240">
        <f t="shared" si="19"/>
        <v>204</v>
      </c>
      <c r="N174" s="240">
        <f t="shared" si="19"/>
        <v>81</v>
      </c>
      <c r="O174" s="240">
        <f t="shared" si="19"/>
        <v>0</v>
      </c>
      <c r="P174" s="240">
        <f t="shared" si="24"/>
        <v>2095</v>
      </c>
      <c r="Q174" s="240">
        <f t="shared" si="20"/>
        <v>4928</v>
      </c>
      <c r="R174" s="240">
        <f t="shared" si="20"/>
        <v>6592</v>
      </c>
      <c r="S174" s="240">
        <f t="shared" si="20"/>
        <v>5888</v>
      </c>
      <c r="T174" s="294"/>
    </row>
    <row r="175" spans="1:20" ht="13.5">
      <c r="A175" s="203">
        <v>14</v>
      </c>
      <c r="B175" s="237" t="s">
        <v>52</v>
      </c>
      <c r="C175" s="238" t="s">
        <v>4</v>
      </c>
      <c r="D175" s="239">
        <f t="shared" si="21"/>
        <v>78213</v>
      </c>
      <c r="E175" s="240">
        <f t="shared" si="18"/>
        <v>73153</v>
      </c>
      <c r="F175" s="240">
        <f t="shared" si="18"/>
        <v>5468</v>
      </c>
      <c r="G175" s="293">
        <f t="shared" si="22"/>
        <v>0.07</v>
      </c>
      <c r="H175" s="293">
        <f t="shared" si="23"/>
        <v>2.51</v>
      </c>
      <c r="I175" s="240">
        <f t="shared" si="19"/>
        <v>55003</v>
      </c>
      <c r="J175" s="240">
        <f t="shared" si="19"/>
        <v>16219</v>
      </c>
      <c r="K175" s="240">
        <f t="shared" si="19"/>
        <v>95</v>
      </c>
      <c r="L175" s="240">
        <f t="shared" si="19"/>
        <v>1565</v>
      </c>
      <c r="M175" s="240">
        <f t="shared" si="19"/>
        <v>193</v>
      </c>
      <c r="N175" s="240">
        <f t="shared" si="19"/>
        <v>74</v>
      </c>
      <c r="O175" s="240">
        <f t="shared" si="19"/>
        <v>4</v>
      </c>
      <c r="P175" s="240">
        <f t="shared" si="24"/>
        <v>1836</v>
      </c>
      <c r="Q175" s="240">
        <f t="shared" si="20"/>
        <v>7072</v>
      </c>
      <c r="R175" s="240">
        <f t="shared" si="20"/>
        <v>8540</v>
      </c>
      <c r="S175" s="240">
        <f t="shared" si="20"/>
        <v>4829</v>
      </c>
      <c r="T175" s="294"/>
    </row>
    <row r="176" spans="1:20" ht="13.5">
      <c r="A176" s="203">
        <v>15</v>
      </c>
      <c r="B176" s="250" t="s">
        <v>53</v>
      </c>
      <c r="C176" s="251" t="s">
        <v>175</v>
      </c>
      <c r="D176" s="252">
        <f t="shared" si="21"/>
        <v>19285</v>
      </c>
      <c r="E176" s="253">
        <f t="shared" si="18"/>
        <v>18009</v>
      </c>
      <c r="F176" s="253">
        <f t="shared" si="18"/>
        <v>1476</v>
      </c>
      <c r="G176" s="295">
        <f t="shared" si="22"/>
        <v>0.08</v>
      </c>
      <c r="H176" s="295">
        <f t="shared" si="23"/>
        <v>2.93</v>
      </c>
      <c r="I176" s="253">
        <f t="shared" si="19"/>
        <v>2399</v>
      </c>
      <c r="J176" s="253">
        <f t="shared" si="19"/>
        <v>3782</v>
      </c>
      <c r="K176" s="253">
        <f t="shared" si="19"/>
        <v>11301</v>
      </c>
      <c r="L176" s="253">
        <f t="shared" si="19"/>
        <v>459</v>
      </c>
      <c r="M176" s="253">
        <f t="shared" si="19"/>
        <v>41</v>
      </c>
      <c r="N176" s="253">
        <f t="shared" si="19"/>
        <v>26</v>
      </c>
      <c r="O176" s="253">
        <f t="shared" si="19"/>
        <v>1</v>
      </c>
      <c r="P176" s="253">
        <f t="shared" si="24"/>
        <v>527</v>
      </c>
      <c r="Q176" s="253">
        <f t="shared" si="20"/>
        <v>199</v>
      </c>
      <c r="R176" s="253">
        <f t="shared" si="20"/>
        <v>473</v>
      </c>
      <c r="S176" s="253">
        <f t="shared" si="20"/>
        <v>422</v>
      </c>
      <c r="T176" s="296"/>
    </row>
    <row r="177" spans="1:20" ht="13.5">
      <c r="A177" s="203">
        <v>16</v>
      </c>
      <c r="B177" s="228" t="s">
        <v>54</v>
      </c>
      <c r="C177" s="229" t="s">
        <v>176</v>
      </c>
      <c r="D177" s="290">
        <f t="shared" si="21"/>
        <v>9187</v>
      </c>
      <c r="E177" s="231">
        <f t="shared" si="18"/>
        <v>8895</v>
      </c>
      <c r="F177" s="231">
        <f t="shared" si="18"/>
        <v>580</v>
      </c>
      <c r="G177" s="291">
        <f t="shared" si="22"/>
        <v>0.07</v>
      </c>
      <c r="H177" s="291">
        <f t="shared" si="23"/>
        <v>2.21</v>
      </c>
      <c r="I177" s="231">
        <f t="shared" si="19"/>
        <v>3646</v>
      </c>
      <c r="J177" s="231">
        <f t="shared" si="19"/>
        <v>5052</v>
      </c>
      <c r="K177" s="231">
        <f t="shared" si="19"/>
        <v>0</v>
      </c>
      <c r="L177" s="231">
        <f t="shared" si="19"/>
        <v>166</v>
      </c>
      <c r="M177" s="231">
        <f t="shared" si="19"/>
        <v>23</v>
      </c>
      <c r="N177" s="231">
        <f t="shared" si="19"/>
        <v>8</v>
      </c>
      <c r="O177" s="231">
        <f t="shared" si="19"/>
        <v>0</v>
      </c>
      <c r="P177" s="231">
        <f t="shared" si="24"/>
        <v>197</v>
      </c>
      <c r="Q177" s="231">
        <f t="shared" si="20"/>
        <v>591</v>
      </c>
      <c r="R177" s="231">
        <f t="shared" si="20"/>
        <v>784</v>
      </c>
      <c r="S177" s="231">
        <f t="shared" si="20"/>
        <v>316</v>
      </c>
      <c r="T177" s="292"/>
    </row>
    <row r="178" spans="1:20" ht="13.5">
      <c r="A178" s="203">
        <v>17</v>
      </c>
      <c r="B178" s="237" t="s">
        <v>55</v>
      </c>
      <c r="C178" s="238" t="s">
        <v>177</v>
      </c>
      <c r="D178" s="239">
        <f t="shared" si="21"/>
        <v>10263</v>
      </c>
      <c r="E178" s="240">
        <f t="shared" si="21"/>
        <v>9890</v>
      </c>
      <c r="F178" s="240">
        <f t="shared" si="21"/>
        <v>648</v>
      </c>
      <c r="G178" s="293">
        <f t="shared" si="22"/>
        <v>0.07</v>
      </c>
      <c r="H178" s="293">
        <f t="shared" si="23"/>
        <v>2.6</v>
      </c>
      <c r="I178" s="240">
        <f aca="true" t="shared" si="25" ref="I178:O208">SUMIF($A$8:$A$147,$A178,I$8:I$147)</f>
        <v>4564</v>
      </c>
      <c r="J178" s="240">
        <f t="shared" si="25"/>
        <v>5005</v>
      </c>
      <c r="K178" s="240">
        <f t="shared" si="25"/>
        <v>64</v>
      </c>
      <c r="L178" s="240">
        <f t="shared" si="25"/>
        <v>234</v>
      </c>
      <c r="M178" s="240">
        <f t="shared" si="25"/>
        <v>10</v>
      </c>
      <c r="N178" s="240">
        <f t="shared" si="25"/>
        <v>7</v>
      </c>
      <c r="O178" s="240">
        <f t="shared" si="25"/>
        <v>6</v>
      </c>
      <c r="P178" s="240">
        <f t="shared" si="24"/>
        <v>257</v>
      </c>
      <c r="Q178" s="240">
        <f aca="true" t="shared" si="26" ref="Q178:S208">SUMIF($A$8:$A$147,$A178,Q$8:Q$147)</f>
        <v>373</v>
      </c>
      <c r="R178" s="240">
        <f t="shared" si="26"/>
        <v>553</v>
      </c>
      <c r="S178" s="240">
        <f t="shared" si="26"/>
        <v>359</v>
      </c>
      <c r="T178" s="294"/>
    </row>
    <row r="179" spans="1:20" ht="13.5">
      <c r="A179" s="203">
        <v>18</v>
      </c>
      <c r="B179" s="237" t="s">
        <v>56</v>
      </c>
      <c r="C179" s="238" t="s">
        <v>178</v>
      </c>
      <c r="D179" s="239">
        <f t="shared" si="21"/>
        <v>7304</v>
      </c>
      <c r="E179" s="240">
        <f t="shared" si="21"/>
        <v>7056</v>
      </c>
      <c r="F179" s="240">
        <f t="shared" si="21"/>
        <v>463</v>
      </c>
      <c r="G179" s="293">
        <f t="shared" si="22"/>
        <v>0.07</v>
      </c>
      <c r="H179" s="293">
        <f t="shared" si="23"/>
        <v>2.08</v>
      </c>
      <c r="I179" s="240">
        <f t="shared" si="25"/>
        <v>6323</v>
      </c>
      <c r="J179" s="240">
        <f t="shared" si="25"/>
        <v>382</v>
      </c>
      <c r="K179" s="240">
        <f t="shared" si="25"/>
        <v>204</v>
      </c>
      <c r="L179" s="240">
        <f t="shared" si="25"/>
        <v>117</v>
      </c>
      <c r="M179" s="240">
        <f t="shared" si="25"/>
        <v>14</v>
      </c>
      <c r="N179" s="240">
        <f t="shared" si="25"/>
        <v>14</v>
      </c>
      <c r="O179" s="240">
        <f t="shared" si="25"/>
        <v>2</v>
      </c>
      <c r="P179" s="240">
        <f t="shared" si="24"/>
        <v>147</v>
      </c>
      <c r="Q179" s="240">
        <f t="shared" si="26"/>
        <v>54</v>
      </c>
      <c r="R179" s="240">
        <f t="shared" si="26"/>
        <v>303</v>
      </c>
      <c r="S179" s="240">
        <f t="shared" si="26"/>
        <v>411</v>
      </c>
      <c r="T179" s="294"/>
    </row>
    <row r="180" spans="1:20" ht="13.5">
      <c r="A180" s="203">
        <v>19</v>
      </c>
      <c r="B180" s="237" t="s">
        <v>57</v>
      </c>
      <c r="C180" s="238" t="s">
        <v>179</v>
      </c>
      <c r="D180" s="239">
        <f t="shared" si="21"/>
        <v>7397</v>
      </c>
      <c r="E180" s="240">
        <f t="shared" si="21"/>
        <v>6739</v>
      </c>
      <c r="F180" s="240">
        <f t="shared" si="21"/>
        <v>753</v>
      </c>
      <c r="G180" s="293">
        <f t="shared" si="22"/>
        <v>0.11</v>
      </c>
      <c r="H180" s="293">
        <f t="shared" si="23"/>
        <v>3.37</v>
      </c>
      <c r="I180" s="240">
        <f t="shared" si="25"/>
        <v>5760</v>
      </c>
      <c r="J180" s="240">
        <f t="shared" si="25"/>
        <v>684</v>
      </c>
      <c r="K180" s="240">
        <f t="shared" si="25"/>
        <v>68</v>
      </c>
      <c r="L180" s="240">
        <f t="shared" si="25"/>
        <v>183</v>
      </c>
      <c r="M180" s="240">
        <f t="shared" si="25"/>
        <v>24</v>
      </c>
      <c r="N180" s="240">
        <f t="shared" si="25"/>
        <v>15</v>
      </c>
      <c r="O180" s="240">
        <f t="shared" si="25"/>
        <v>5</v>
      </c>
      <c r="P180" s="240">
        <f t="shared" si="24"/>
        <v>227</v>
      </c>
      <c r="Q180" s="240">
        <f t="shared" si="26"/>
        <v>499</v>
      </c>
      <c r="R180" s="240">
        <f t="shared" si="26"/>
        <v>432</v>
      </c>
      <c r="S180" s="240">
        <f t="shared" si="26"/>
        <v>216</v>
      </c>
      <c r="T180" s="294"/>
    </row>
    <row r="181" spans="1:20" ht="13.5">
      <c r="A181" s="203">
        <v>20</v>
      </c>
      <c r="B181" s="250" t="s">
        <v>58</v>
      </c>
      <c r="C181" s="251" t="s">
        <v>180</v>
      </c>
      <c r="D181" s="252">
        <f t="shared" si="21"/>
        <v>19118</v>
      </c>
      <c r="E181" s="253">
        <f t="shared" si="21"/>
        <v>17907</v>
      </c>
      <c r="F181" s="253">
        <f t="shared" si="21"/>
        <v>2065</v>
      </c>
      <c r="G181" s="295">
        <f t="shared" si="22"/>
        <v>0.12</v>
      </c>
      <c r="H181" s="295">
        <f t="shared" si="23"/>
        <v>3.62</v>
      </c>
      <c r="I181" s="253">
        <f t="shared" si="25"/>
        <v>11448</v>
      </c>
      <c r="J181" s="253">
        <f t="shared" si="25"/>
        <v>5811</v>
      </c>
      <c r="K181" s="253">
        <f t="shared" si="25"/>
        <v>0</v>
      </c>
      <c r="L181" s="253">
        <f t="shared" si="25"/>
        <v>543</v>
      </c>
      <c r="M181" s="253">
        <f t="shared" si="25"/>
        <v>77</v>
      </c>
      <c r="N181" s="253">
        <f t="shared" si="25"/>
        <v>28</v>
      </c>
      <c r="O181" s="253">
        <f t="shared" si="25"/>
        <v>0</v>
      </c>
      <c r="P181" s="253">
        <f t="shared" si="24"/>
        <v>648</v>
      </c>
      <c r="Q181" s="253">
        <f t="shared" si="26"/>
        <v>432</v>
      </c>
      <c r="R181" s="253">
        <f t="shared" si="26"/>
        <v>1730</v>
      </c>
      <c r="S181" s="253">
        <f t="shared" si="26"/>
        <v>103</v>
      </c>
      <c r="T181" s="296"/>
    </row>
    <row r="182" spans="1:20" ht="13.5">
      <c r="A182" s="203">
        <v>21</v>
      </c>
      <c r="B182" s="228" t="s">
        <v>59</v>
      </c>
      <c r="C182" s="229" t="s">
        <v>181</v>
      </c>
      <c r="D182" s="290">
        <f t="shared" si="21"/>
        <v>18542</v>
      </c>
      <c r="E182" s="231">
        <f t="shared" si="21"/>
        <v>17494</v>
      </c>
      <c r="F182" s="231">
        <f t="shared" si="21"/>
        <v>1161</v>
      </c>
      <c r="G182" s="291">
        <f t="shared" si="22"/>
        <v>0.07</v>
      </c>
      <c r="H182" s="291">
        <f t="shared" si="23"/>
        <v>2.27</v>
      </c>
      <c r="I182" s="231">
        <f t="shared" si="25"/>
        <v>8628</v>
      </c>
      <c r="J182" s="231">
        <f t="shared" si="25"/>
        <v>8466</v>
      </c>
      <c r="K182" s="231">
        <f t="shared" si="25"/>
        <v>3</v>
      </c>
      <c r="L182" s="231">
        <f t="shared" si="25"/>
        <v>332</v>
      </c>
      <c r="M182" s="231">
        <f t="shared" si="25"/>
        <v>43</v>
      </c>
      <c r="N182" s="231">
        <f t="shared" si="25"/>
        <v>22</v>
      </c>
      <c r="O182" s="231">
        <f t="shared" si="25"/>
        <v>0</v>
      </c>
      <c r="P182" s="231">
        <f t="shared" si="24"/>
        <v>397</v>
      </c>
      <c r="Q182" s="231">
        <f t="shared" si="26"/>
        <v>648</v>
      </c>
      <c r="R182" s="231">
        <f t="shared" si="26"/>
        <v>1058</v>
      </c>
      <c r="S182" s="231">
        <f t="shared" si="26"/>
        <v>672</v>
      </c>
      <c r="T182" s="292"/>
    </row>
    <row r="183" spans="1:20" ht="13.5">
      <c r="A183" s="203">
        <v>22</v>
      </c>
      <c r="B183" s="237" t="s">
        <v>60</v>
      </c>
      <c r="C183" s="238" t="s">
        <v>182</v>
      </c>
      <c r="D183" s="239">
        <f t="shared" si="21"/>
        <v>33780</v>
      </c>
      <c r="E183" s="240">
        <f t="shared" si="21"/>
        <v>32007</v>
      </c>
      <c r="F183" s="240">
        <f t="shared" si="21"/>
        <v>1963</v>
      </c>
      <c r="G183" s="293">
        <f t="shared" si="22"/>
        <v>0.06</v>
      </c>
      <c r="H183" s="293">
        <f t="shared" si="23"/>
        <v>2.18</v>
      </c>
      <c r="I183" s="240">
        <f t="shared" si="25"/>
        <v>20198</v>
      </c>
      <c r="J183" s="240">
        <f t="shared" si="25"/>
        <v>11081</v>
      </c>
      <c r="K183" s="240">
        <f t="shared" si="25"/>
        <v>30</v>
      </c>
      <c r="L183" s="240">
        <f t="shared" si="25"/>
        <v>589</v>
      </c>
      <c r="M183" s="240">
        <f t="shared" si="25"/>
        <v>80</v>
      </c>
      <c r="N183" s="240">
        <f t="shared" si="25"/>
        <v>29</v>
      </c>
      <c r="O183" s="240">
        <f t="shared" si="25"/>
        <v>0</v>
      </c>
      <c r="P183" s="240">
        <f t="shared" si="24"/>
        <v>698</v>
      </c>
      <c r="Q183" s="240">
        <f t="shared" si="26"/>
        <v>940</v>
      </c>
      <c r="R183" s="240">
        <f t="shared" si="26"/>
        <v>2723</v>
      </c>
      <c r="S183" s="240">
        <f t="shared" si="26"/>
        <v>459</v>
      </c>
      <c r="T183" s="294"/>
    </row>
    <row r="184" spans="1:20" ht="13.5">
      <c r="A184" s="203">
        <v>23</v>
      </c>
      <c r="B184" s="237" t="s">
        <v>61</v>
      </c>
      <c r="C184" s="238" t="s">
        <v>183</v>
      </c>
      <c r="D184" s="239">
        <f t="shared" si="21"/>
        <v>69800</v>
      </c>
      <c r="E184" s="240">
        <f t="shared" si="21"/>
        <v>66921</v>
      </c>
      <c r="F184" s="240">
        <f t="shared" si="21"/>
        <v>4233</v>
      </c>
      <c r="G184" s="293">
        <f t="shared" si="22"/>
        <v>0.06</v>
      </c>
      <c r="H184" s="293">
        <f t="shared" si="23"/>
        <v>2.05</v>
      </c>
      <c r="I184" s="240">
        <f t="shared" si="25"/>
        <v>24451</v>
      </c>
      <c r="J184" s="240">
        <f t="shared" si="25"/>
        <v>41084</v>
      </c>
      <c r="K184" s="240">
        <f t="shared" si="25"/>
        <v>11</v>
      </c>
      <c r="L184" s="240">
        <f t="shared" si="25"/>
        <v>1152</v>
      </c>
      <c r="M184" s="240">
        <f t="shared" si="25"/>
        <v>165</v>
      </c>
      <c r="N184" s="240">
        <f t="shared" si="25"/>
        <v>56</v>
      </c>
      <c r="O184" s="240">
        <f t="shared" si="25"/>
        <v>2</v>
      </c>
      <c r="P184" s="240">
        <f t="shared" si="24"/>
        <v>1375</v>
      </c>
      <c r="Q184" s="240">
        <f t="shared" si="26"/>
        <v>4755</v>
      </c>
      <c r="R184" s="240">
        <f t="shared" si="26"/>
        <v>7304</v>
      </c>
      <c r="S184" s="240">
        <f t="shared" si="26"/>
        <v>4961</v>
      </c>
      <c r="T184" s="294"/>
    </row>
    <row r="185" spans="1:20" ht="13.5">
      <c r="A185" s="203">
        <v>24</v>
      </c>
      <c r="B185" s="237" t="s">
        <v>62</v>
      </c>
      <c r="C185" s="238" t="s">
        <v>184</v>
      </c>
      <c r="D185" s="239">
        <f t="shared" si="21"/>
        <v>16241</v>
      </c>
      <c r="E185" s="240">
        <f t="shared" si="21"/>
        <v>15480</v>
      </c>
      <c r="F185" s="240">
        <f t="shared" si="21"/>
        <v>912</v>
      </c>
      <c r="G185" s="293">
        <f t="shared" si="22"/>
        <v>0.06</v>
      </c>
      <c r="H185" s="293">
        <f t="shared" si="23"/>
        <v>2.07</v>
      </c>
      <c r="I185" s="240">
        <f t="shared" si="25"/>
        <v>13280</v>
      </c>
      <c r="J185" s="240">
        <f t="shared" si="25"/>
        <v>1797</v>
      </c>
      <c r="K185" s="240">
        <f t="shared" si="25"/>
        <v>83</v>
      </c>
      <c r="L185" s="240">
        <f t="shared" si="25"/>
        <v>256</v>
      </c>
      <c r="M185" s="240">
        <f t="shared" si="25"/>
        <v>39</v>
      </c>
      <c r="N185" s="240">
        <f t="shared" si="25"/>
        <v>11</v>
      </c>
      <c r="O185" s="240">
        <f t="shared" si="25"/>
        <v>14</v>
      </c>
      <c r="P185" s="240">
        <f t="shared" si="24"/>
        <v>320</v>
      </c>
      <c r="Q185" s="240">
        <f t="shared" si="26"/>
        <v>762</v>
      </c>
      <c r="R185" s="240">
        <f t="shared" si="26"/>
        <v>1334</v>
      </c>
      <c r="S185" s="240">
        <f t="shared" si="26"/>
        <v>442</v>
      </c>
      <c r="T185" s="294"/>
    </row>
    <row r="186" spans="1:20" ht="13.5">
      <c r="A186" s="203">
        <v>25</v>
      </c>
      <c r="B186" s="250" t="s">
        <v>63</v>
      </c>
      <c r="C186" s="251" t="s">
        <v>185</v>
      </c>
      <c r="D186" s="252">
        <f t="shared" si="21"/>
        <v>13652</v>
      </c>
      <c r="E186" s="253">
        <f t="shared" si="21"/>
        <v>12622</v>
      </c>
      <c r="F186" s="253">
        <f t="shared" si="21"/>
        <v>866</v>
      </c>
      <c r="G186" s="295">
        <f t="shared" si="22"/>
        <v>0.07</v>
      </c>
      <c r="H186" s="295">
        <f t="shared" si="23"/>
        <v>2.28</v>
      </c>
      <c r="I186" s="253">
        <f t="shared" si="25"/>
        <v>10364</v>
      </c>
      <c r="J186" s="253">
        <f t="shared" si="25"/>
        <v>1366</v>
      </c>
      <c r="K186" s="253">
        <f t="shared" si="25"/>
        <v>604</v>
      </c>
      <c r="L186" s="253">
        <f t="shared" si="25"/>
        <v>231</v>
      </c>
      <c r="M186" s="253">
        <f t="shared" si="25"/>
        <v>45</v>
      </c>
      <c r="N186" s="253">
        <f t="shared" si="25"/>
        <v>10</v>
      </c>
      <c r="O186" s="253">
        <f t="shared" si="25"/>
        <v>2</v>
      </c>
      <c r="P186" s="253">
        <f t="shared" si="24"/>
        <v>288</v>
      </c>
      <c r="Q186" s="253">
        <f t="shared" si="26"/>
        <v>66</v>
      </c>
      <c r="R186" s="253">
        <f t="shared" si="26"/>
        <v>1216</v>
      </c>
      <c r="S186" s="253">
        <f t="shared" si="26"/>
        <v>0</v>
      </c>
      <c r="T186" s="296"/>
    </row>
    <row r="187" spans="1:20" ht="13.5">
      <c r="A187" s="203">
        <v>26</v>
      </c>
      <c r="B187" s="228" t="s">
        <v>64</v>
      </c>
      <c r="C187" s="229" t="s">
        <v>186</v>
      </c>
      <c r="D187" s="290">
        <f t="shared" si="21"/>
        <v>22050</v>
      </c>
      <c r="E187" s="231">
        <f t="shared" si="21"/>
        <v>20654</v>
      </c>
      <c r="F187" s="231">
        <f t="shared" si="21"/>
        <v>1309</v>
      </c>
      <c r="G187" s="291">
        <f t="shared" si="22"/>
        <v>0.06</v>
      </c>
      <c r="H187" s="291">
        <f t="shared" si="23"/>
        <v>2.21</v>
      </c>
      <c r="I187" s="231">
        <f t="shared" si="25"/>
        <v>10017</v>
      </c>
      <c r="J187" s="231">
        <f t="shared" si="25"/>
        <v>10180</v>
      </c>
      <c r="K187" s="231">
        <f t="shared" si="25"/>
        <v>0</v>
      </c>
      <c r="L187" s="231">
        <f t="shared" si="25"/>
        <v>367</v>
      </c>
      <c r="M187" s="231">
        <f t="shared" si="25"/>
        <v>36</v>
      </c>
      <c r="N187" s="231">
        <f t="shared" si="25"/>
        <v>26</v>
      </c>
      <c r="O187" s="231">
        <f t="shared" si="25"/>
        <v>28</v>
      </c>
      <c r="P187" s="231">
        <f t="shared" si="24"/>
        <v>457</v>
      </c>
      <c r="Q187" s="231">
        <f t="shared" si="26"/>
        <v>1431</v>
      </c>
      <c r="R187" s="231">
        <f t="shared" si="26"/>
        <v>1343</v>
      </c>
      <c r="S187" s="231">
        <f t="shared" si="26"/>
        <v>1048</v>
      </c>
      <c r="T187" s="292"/>
    </row>
    <row r="188" spans="1:20" ht="13.5">
      <c r="A188" s="203">
        <v>27</v>
      </c>
      <c r="B188" s="237" t="s">
        <v>65</v>
      </c>
      <c r="C188" s="238" t="s">
        <v>187</v>
      </c>
      <c r="D188" s="239">
        <f t="shared" si="21"/>
        <v>77592</v>
      </c>
      <c r="E188" s="240">
        <f t="shared" si="21"/>
        <v>71948</v>
      </c>
      <c r="F188" s="240">
        <f t="shared" si="21"/>
        <v>6047</v>
      </c>
      <c r="G188" s="293">
        <f t="shared" si="22"/>
        <v>0.08</v>
      </c>
      <c r="H188" s="293">
        <f t="shared" si="23"/>
        <v>2.69</v>
      </c>
      <c r="I188" s="240">
        <f t="shared" si="25"/>
        <v>29026</v>
      </c>
      <c r="J188" s="240">
        <f t="shared" si="25"/>
        <v>40986</v>
      </c>
      <c r="K188" s="240">
        <f t="shared" si="25"/>
        <v>0</v>
      </c>
      <c r="L188" s="240">
        <f t="shared" si="25"/>
        <v>1650</v>
      </c>
      <c r="M188" s="240">
        <f t="shared" si="25"/>
        <v>189</v>
      </c>
      <c r="N188" s="240">
        <f t="shared" si="25"/>
        <v>94</v>
      </c>
      <c r="O188" s="240">
        <f t="shared" si="25"/>
        <v>3</v>
      </c>
      <c r="P188" s="240">
        <f t="shared" si="24"/>
        <v>1936</v>
      </c>
      <c r="Q188" s="240">
        <f t="shared" si="26"/>
        <v>6118</v>
      </c>
      <c r="R188" s="240">
        <f t="shared" si="26"/>
        <v>6375</v>
      </c>
      <c r="S188" s="240">
        <f t="shared" si="26"/>
        <v>3485</v>
      </c>
      <c r="T188" s="294"/>
    </row>
    <row r="189" spans="1:20" ht="13.5">
      <c r="A189" s="203">
        <v>28</v>
      </c>
      <c r="B189" s="237" t="s">
        <v>66</v>
      </c>
      <c r="C189" s="238" t="s">
        <v>188</v>
      </c>
      <c r="D189" s="239">
        <f t="shared" si="21"/>
        <v>49439</v>
      </c>
      <c r="E189" s="240">
        <f t="shared" si="21"/>
        <v>46750</v>
      </c>
      <c r="F189" s="240">
        <f t="shared" si="21"/>
        <v>2700</v>
      </c>
      <c r="G189" s="293">
        <f t="shared" si="22"/>
        <v>0.06</v>
      </c>
      <c r="H189" s="293">
        <f t="shared" si="23"/>
        <v>1.89</v>
      </c>
      <c r="I189" s="240">
        <f t="shared" si="25"/>
        <v>27234</v>
      </c>
      <c r="J189" s="240">
        <f t="shared" si="25"/>
        <v>18634</v>
      </c>
      <c r="K189" s="240">
        <f t="shared" si="25"/>
        <v>0</v>
      </c>
      <c r="L189" s="240">
        <f t="shared" si="25"/>
        <v>746</v>
      </c>
      <c r="M189" s="240">
        <f t="shared" si="25"/>
        <v>91</v>
      </c>
      <c r="N189" s="240">
        <f t="shared" si="25"/>
        <v>45</v>
      </c>
      <c r="O189" s="240">
        <f t="shared" si="25"/>
        <v>0</v>
      </c>
      <c r="P189" s="240">
        <f t="shared" si="24"/>
        <v>882</v>
      </c>
      <c r="Q189" s="240">
        <f t="shared" si="26"/>
        <v>2812</v>
      </c>
      <c r="R189" s="240">
        <f t="shared" si="26"/>
        <v>4222</v>
      </c>
      <c r="S189" s="240">
        <f t="shared" si="26"/>
        <v>2136</v>
      </c>
      <c r="T189" s="294"/>
    </row>
    <row r="190" spans="1:20" ht="13.5">
      <c r="A190" s="203">
        <v>29</v>
      </c>
      <c r="B190" s="237" t="s">
        <v>67</v>
      </c>
      <c r="C190" s="238" t="s">
        <v>189</v>
      </c>
      <c r="D190" s="239">
        <f t="shared" si="21"/>
        <v>11501</v>
      </c>
      <c r="E190" s="240">
        <f t="shared" si="21"/>
        <v>10131</v>
      </c>
      <c r="F190" s="240">
        <f t="shared" si="21"/>
        <v>687</v>
      </c>
      <c r="G190" s="293">
        <f t="shared" si="22"/>
        <v>0.07</v>
      </c>
      <c r="H190" s="293">
        <f t="shared" si="23"/>
        <v>2.34</v>
      </c>
      <c r="I190" s="240">
        <f t="shared" si="25"/>
        <v>4536</v>
      </c>
      <c r="J190" s="240">
        <f t="shared" si="25"/>
        <v>5313</v>
      </c>
      <c r="K190" s="240">
        <f t="shared" si="25"/>
        <v>45</v>
      </c>
      <c r="L190" s="240">
        <f t="shared" si="25"/>
        <v>195</v>
      </c>
      <c r="M190" s="240">
        <f t="shared" si="25"/>
        <v>28</v>
      </c>
      <c r="N190" s="240">
        <f t="shared" si="25"/>
        <v>14</v>
      </c>
      <c r="O190" s="240">
        <f t="shared" si="25"/>
        <v>0</v>
      </c>
      <c r="P190" s="240">
        <f t="shared" si="24"/>
        <v>237</v>
      </c>
      <c r="Q190" s="240">
        <f t="shared" si="26"/>
        <v>282</v>
      </c>
      <c r="R190" s="240">
        <f t="shared" si="26"/>
        <v>808</v>
      </c>
      <c r="S190" s="240">
        <f t="shared" si="26"/>
        <v>284</v>
      </c>
      <c r="T190" s="294"/>
    </row>
    <row r="191" spans="1:20" ht="13.5">
      <c r="A191" s="203">
        <v>30</v>
      </c>
      <c r="B191" s="250" t="s">
        <v>68</v>
      </c>
      <c r="C191" s="251" t="s">
        <v>5</v>
      </c>
      <c r="D191" s="252">
        <f t="shared" si="21"/>
        <v>8009</v>
      </c>
      <c r="E191" s="253">
        <f t="shared" si="21"/>
        <v>7566</v>
      </c>
      <c r="F191" s="253">
        <f t="shared" si="21"/>
        <v>671</v>
      </c>
      <c r="G191" s="295">
        <f t="shared" si="22"/>
        <v>0.09</v>
      </c>
      <c r="H191" s="295">
        <f t="shared" si="23"/>
        <v>2.6</v>
      </c>
      <c r="I191" s="253">
        <f t="shared" si="25"/>
        <v>5292</v>
      </c>
      <c r="J191" s="253">
        <f t="shared" si="25"/>
        <v>2076</v>
      </c>
      <c r="K191" s="253">
        <f t="shared" si="25"/>
        <v>1</v>
      </c>
      <c r="L191" s="253">
        <f t="shared" si="25"/>
        <v>146</v>
      </c>
      <c r="M191" s="253">
        <f t="shared" si="25"/>
        <v>33</v>
      </c>
      <c r="N191" s="253">
        <f t="shared" si="25"/>
        <v>18</v>
      </c>
      <c r="O191" s="253">
        <f t="shared" si="25"/>
        <v>0</v>
      </c>
      <c r="P191" s="253">
        <f t="shared" si="24"/>
        <v>197</v>
      </c>
      <c r="Q191" s="253">
        <f t="shared" si="26"/>
        <v>255</v>
      </c>
      <c r="R191" s="253">
        <f t="shared" si="26"/>
        <v>494</v>
      </c>
      <c r="S191" s="253">
        <f t="shared" si="26"/>
        <v>21</v>
      </c>
      <c r="T191" s="296"/>
    </row>
    <row r="192" spans="1:20" ht="13.5">
      <c r="A192" s="203">
        <v>31</v>
      </c>
      <c r="B192" s="228" t="s">
        <v>69</v>
      </c>
      <c r="C192" s="229" t="s">
        <v>190</v>
      </c>
      <c r="D192" s="290">
        <f t="shared" si="21"/>
        <v>5106</v>
      </c>
      <c r="E192" s="231">
        <f t="shared" si="21"/>
        <v>4964</v>
      </c>
      <c r="F192" s="231">
        <f t="shared" si="21"/>
        <v>534</v>
      </c>
      <c r="G192" s="291">
        <f t="shared" si="22"/>
        <v>0.11</v>
      </c>
      <c r="H192" s="291">
        <f t="shared" si="23"/>
        <v>3.16</v>
      </c>
      <c r="I192" s="231">
        <f t="shared" si="25"/>
        <v>2773</v>
      </c>
      <c r="J192" s="231">
        <f t="shared" si="25"/>
        <v>2034</v>
      </c>
      <c r="K192" s="231">
        <f t="shared" si="25"/>
        <v>0</v>
      </c>
      <c r="L192" s="231">
        <f t="shared" si="25"/>
        <v>120</v>
      </c>
      <c r="M192" s="231">
        <f t="shared" si="25"/>
        <v>25</v>
      </c>
      <c r="N192" s="231">
        <f t="shared" si="25"/>
        <v>11</v>
      </c>
      <c r="O192" s="231">
        <f t="shared" si="25"/>
        <v>1</v>
      </c>
      <c r="P192" s="231">
        <f t="shared" si="24"/>
        <v>157</v>
      </c>
      <c r="Q192" s="231">
        <f t="shared" si="26"/>
        <v>212</v>
      </c>
      <c r="R192" s="231">
        <f t="shared" si="26"/>
        <v>313</v>
      </c>
      <c r="S192" s="231">
        <f t="shared" si="26"/>
        <v>758</v>
      </c>
      <c r="T192" s="292"/>
    </row>
    <row r="193" spans="1:20" ht="13.5">
      <c r="A193" s="203">
        <v>32</v>
      </c>
      <c r="B193" s="237" t="s">
        <v>70</v>
      </c>
      <c r="C193" s="238" t="s">
        <v>191</v>
      </c>
      <c r="D193" s="239">
        <f t="shared" si="21"/>
        <v>5996</v>
      </c>
      <c r="E193" s="240">
        <f t="shared" si="21"/>
        <v>5629</v>
      </c>
      <c r="F193" s="240">
        <f t="shared" si="21"/>
        <v>675</v>
      </c>
      <c r="G193" s="293">
        <f t="shared" si="22"/>
        <v>0.12</v>
      </c>
      <c r="H193" s="293">
        <f t="shared" si="23"/>
        <v>4.35</v>
      </c>
      <c r="I193" s="240">
        <f t="shared" si="25"/>
        <v>1881</v>
      </c>
      <c r="J193" s="240">
        <f t="shared" si="25"/>
        <v>3485</v>
      </c>
      <c r="K193" s="240">
        <f t="shared" si="25"/>
        <v>18</v>
      </c>
      <c r="L193" s="240">
        <f t="shared" si="25"/>
        <v>191</v>
      </c>
      <c r="M193" s="240">
        <f t="shared" si="25"/>
        <v>23</v>
      </c>
      <c r="N193" s="240">
        <f t="shared" si="25"/>
        <v>25</v>
      </c>
      <c r="O193" s="240">
        <f t="shared" si="25"/>
        <v>6</v>
      </c>
      <c r="P193" s="240">
        <f t="shared" si="24"/>
        <v>245</v>
      </c>
      <c r="Q193" s="240">
        <f t="shared" si="26"/>
        <v>169</v>
      </c>
      <c r="R193" s="240">
        <f t="shared" si="26"/>
        <v>408</v>
      </c>
      <c r="S193" s="240">
        <f t="shared" si="26"/>
        <v>411</v>
      </c>
      <c r="T193" s="294"/>
    </row>
    <row r="194" spans="1:20" ht="13.5">
      <c r="A194" s="203">
        <v>33</v>
      </c>
      <c r="B194" s="237" t="s">
        <v>71</v>
      </c>
      <c r="C194" s="238" t="s">
        <v>192</v>
      </c>
      <c r="D194" s="239">
        <f t="shared" si="21"/>
        <v>28155</v>
      </c>
      <c r="E194" s="240">
        <f t="shared" si="21"/>
        <v>24565</v>
      </c>
      <c r="F194" s="240">
        <f t="shared" si="21"/>
        <v>1709</v>
      </c>
      <c r="G194" s="293">
        <f t="shared" si="22"/>
        <v>0.07</v>
      </c>
      <c r="H194" s="293">
        <f t="shared" si="23"/>
        <v>2.51</v>
      </c>
      <c r="I194" s="240">
        <f t="shared" si="25"/>
        <v>13502</v>
      </c>
      <c r="J194" s="240">
        <f t="shared" si="25"/>
        <v>4962</v>
      </c>
      <c r="K194" s="240">
        <f t="shared" si="25"/>
        <v>5485</v>
      </c>
      <c r="L194" s="240">
        <f t="shared" si="25"/>
        <v>496</v>
      </c>
      <c r="M194" s="240">
        <f t="shared" si="25"/>
        <v>65</v>
      </c>
      <c r="N194" s="240">
        <f t="shared" si="25"/>
        <v>38</v>
      </c>
      <c r="O194" s="240">
        <f t="shared" si="25"/>
        <v>17</v>
      </c>
      <c r="P194" s="240">
        <f t="shared" si="24"/>
        <v>616</v>
      </c>
      <c r="Q194" s="240">
        <f t="shared" si="26"/>
        <v>1054</v>
      </c>
      <c r="R194" s="240">
        <f t="shared" si="26"/>
        <v>1940</v>
      </c>
      <c r="S194" s="240">
        <f t="shared" si="26"/>
        <v>3111</v>
      </c>
      <c r="T194" s="294"/>
    </row>
    <row r="195" spans="1:20" ht="13.5">
      <c r="A195" s="203">
        <v>34</v>
      </c>
      <c r="B195" s="237" t="s">
        <v>72</v>
      </c>
      <c r="C195" s="238" t="s">
        <v>193</v>
      </c>
      <c r="D195" s="239">
        <f t="shared" si="21"/>
        <v>25472</v>
      </c>
      <c r="E195" s="240">
        <f t="shared" si="21"/>
        <v>23318</v>
      </c>
      <c r="F195" s="240">
        <f t="shared" si="21"/>
        <v>1395</v>
      </c>
      <c r="G195" s="293">
        <f t="shared" si="22"/>
        <v>0.06</v>
      </c>
      <c r="H195" s="293">
        <f t="shared" si="23"/>
        <v>2.23</v>
      </c>
      <c r="I195" s="240">
        <f t="shared" si="25"/>
        <v>16038</v>
      </c>
      <c r="J195" s="240">
        <f t="shared" si="25"/>
        <v>6711</v>
      </c>
      <c r="K195" s="240">
        <f t="shared" si="25"/>
        <v>48</v>
      </c>
      <c r="L195" s="240">
        <f t="shared" si="25"/>
        <v>472</v>
      </c>
      <c r="M195" s="240">
        <f t="shared" si="25"/>
        <v>31</v>
      </c>
      <c r="N195" s="240">
        <f t="shared" si="25"/>
        <v>18</v>
      </c>
      <c r="O195" s="240">
        <f t="shared" si="25"/>
        <v>0</v>
      </c>
      <c r="P195" s="240">
        <f t="shared" si="24"/>
        <v>521</v>
      </c>
      <c r="Q195" s="240">
        <f t="shared" si="26"/>
        <v>657</v>
      </c>
      <c r="R195" s="240">
        <f t="shared" si="26"/>
        <v>977</v>
      </c>
      <c r="S195" s="240">
        <f t="shared" si="26"/>
        <v>355</v>
      </c>
      <c r="T195" s="294"/>
    </row>
    <row r="196" spans="1:20" ht="13.5">
      <c r="A196" s="203">
        <v>35</v>
      </c>
      <c r="B196" s="250" t="s">
        <v>73</v>
      </c>
      <c r="C196" s="251" t="s">
        <v>194</v>
      </c>
      <c r="D196" s="252">
        <f t="shared" si="21"/>
        <v>13883</v>
      </c>
      <c r="E196" s="253">
        <f t="shared" si="21"/>
        <v>13010</v>
      </c>
      <c r="F196" s="253">
        <f t="shared" si="21"/>
        <v>1261</v>
      </c>
      <c r="G196" s="295">
        <f t="shared" si="22"/>
        <v>0.1</v>
      </c>
      <c r="H196" s="295">
        <f t="shared" si="23"/>
        <v>3.24</v>
      </c>
      <c r="I196" s="253">
        <f t="shared" si="25"/>
        <v>11694</v>
      </c>
      <c r="J196" s="253">
        <f t="shared" si="25"/>
        <v>888</v>
      </c>
      <c r="K196" s="253">
        <f t="shared" si="25"/>
        <v>6</v>
      </c>
      <c r="L196" s="253">
        <f t="shared" si="25"/>
        <v>368</v>
      </c>
      <c r="M196" s="253">
        <f t="shared" si="25"/>
        <v>38</v>
      </c>
      <c r="N196" s="253">
        <f t="shared" si="25"/>
        <v>16</v>
      </c>
      <c r="O196" s="253">
        <f t="shared" si="25"/>
        <v>0</v>
      </c>
      <c r="P196" s="253">
        <f t="shared" si="24"/>
        <v>422</v>
      </c>
      <c r="Q196" s="253">
        <f t="shared" si="26"/>
        <v>874</v>
      </c>
      <c r="R196" s="253">
        <f t="shared" si="26"/>
        <v>533</v>
      </c>
      <c r="S196" s="253">
        <f t="shared" si="26"/>
        <v>323</v>
      </c>
      <c r="T196" s="296"/>
    </row>
    <row r="197" spans="1:20" ht="13.5">
      <c r="A197" s="203">
        <v>36</v>
      </c>
      <c r="B197" s="228" t="s">
        <v>74</v>
      </c>
      <c r="C197" s="229" t="s">
        <v>195</v>
      </c>
      <c r="D197" s="290">
        <f t="shared" si="21"/>
        <v>6188</v>
      </c>
      <c r="E197" s="231">
        <f t="shared" si="21"/>
        <v>5768</v>
      </c>
      <c r="F197" s="231">
        <f t="shared" si="21"/>
        <v>560</v>
      </c>
      <c r="G197" s="291">
        <f t="shared" si="22"/>
        <v>0.1</v>
      </c>
      <c r="H197" s="291">
        <f t="shared" si="23"/>
        <v>3.43</v>
      </c>
      <c r="I197" s="231">
        <f t="shared" si="25"/>
        <v>2376</v>
      </c>
      <c r="J197" s="231">
        <f t="shared" si="25"/>
        <v>3158</v>
      </c>
      <c r="K197" s="231">
        <f t="shared" si="25"/>
        <v>36</v>
      </c>
      <c r="L197" s="231">
        <f t="shared" si="25"/>
        <v>168</v>
      </c>
      <c r="M197" s="231">
        <f t="shared" si="25"/>
        <v>22</v>
      </c>
      <c r="N197" s="231">
        <f t="shared" si="25"/>
        <v>8</v>
      </c>
      <c r="O197" s="231">
        <f t="shared" si="25"/>
        <v>0</v>
      </c>
      <c r="P197" s="231">
        <f t="shared" si="24"/>
        <v>198</v>
      </c>
      <c r="Q197" s="231">
        <f t="shared" si="26"/>
        <v>684</v>
      </c>
      <c r="R197" s="231">
        <f t="shared" si="26"/>
        <v>1095</v>
      </c>
      <c r="S197" s="231">
        <f t="shared" si="26"/>
        <v>86</v>
      </c>
      <c r="T197" s="292"/>
    </row>
    <row r="198" spans="1:20" ht="13.5">
      <c r="A198" s="203">
        <v>37</v>
      </c>
      <c r="B198" s="237" t="s">
        <v>75</v>
      </c>
      <c r="C198" s="238" t="s">
        <v>196</v>
      </c>
      <c r="D198" s="239">
        <f t="shared" si="21"/>
        <v>8949</v>
      </c>
      <c r="E198" s="240">
        <f t="shared" si="21"/>
        <v>8211</v>
      </c>
      <c r="F198" s="240">
        <f t="shared" si="21"/>
        <v>445</v>
      </c>
      <c r="G198" s="293">
        <f t="shared" si="22"/>
        <v>0.05</v>
      </c>
      <c r="H198" s="293">
        <f t="shared" si="23"/>
        <v>2.36</v>
      </c>
      <c r="I198" s="240">
        <f t="shared" si="25"/>
        <v>6752</v>
      </c>
      <c r="J198" s="240">
        <f t="shared" si="25"/>
        <v>1265</v>
      </c>
      <c r="K198" s="240">
        <f t="shared" si="25"/>
        <v>0</v>
      </c>
      <c r="L198" s="240">
        <f t="shared" si="25"/>
        <v>160</v>
      </c>
      <c r="M198" s="240">
        <f t="shared" si="25"/>
        <v>22</v>
      </c>
      <c r="N198" s="240">
        <f t="shared" si="25"/>
        <v>12</v>
      </c>
      <c r="O198" s="240">
        <f t="shared" si="25"/>
        <v>0</v>
      </c>
      <c r="P198" s="240">
        <f t="shared" si="24"/>
        <v>194</v>
      </c>
      <c r="Q198" s="240">
        <f t="shared" si="26"/>
        <v>316</v>
      </c>
      <c r="R198" s="240">
        <f t="shared" si="26"/>
        <v>570</v>
      </c>
      <c r="S198" s="240">
        <f t="shared" si="26"/>
        <v>187</v>
      </c>
      <c r="T198" s="294"/>
    </row>
    <row r="199" spans="1:20" ht="13.5">
      <c r="A199" s="203">
        <v>38</v>
      </c>
      <c r="B199" s="237" t="s">
        <v>76</v>
      </c>
      <c r="C199" s="238" t="s">
        <v>197</v>
      </c>
      <c r="D199" s="239">
        <f t="shared" si="21"/>
        <v>11718</v>
      </c>
      <c r="E199" s="240">
        <f t="shared" si="21"/>
        <v>10620</v>
      </c>
      <c r="F199" s="240">
        <f t="shared" si="21"/>
        <v>689</v>
      </c>
      <c r="G199" s="293">
        <f t="shared" si="22"/>
        <v>0.06</v>
      </c>
      <c r="H199" s="293">
        <f t="shared" si="23"/>
        <v>2.46</v>
      </c>
      <c r="I199" s="240">
        <f t="shared" si="25"/>
        <v>9323</v>
      </c>
      <c r="J199" s="240">
        <f t="shared" si="25"/>
        <v>1036</v>
      </c>
      <c r="K199" s="240">
        <f t="shared" si="25"/>
        <v>0</v>
      </c>
      <c r="L199" s="240">
        <f t="shared" si="25"/>
        <v>217</v>
      </c>
      <c r="M199" s="240">
        <f t="shared" si="25"/>
        <v>24</v>
      </c>
      <c r="N199" s="240">
        <f t="shared" si="25"/>
        <v>20</v>
      </c>
      <c r="O199" s="240">
        <f t="shared" si="25"/>
        <v>0</v>
      </c>
      <c r="P199" s="240">
        <f t="shared" si="24"/>
        <v>261</v>
      </c>
      <c r="Q199" s="240">
        <f t="shared" si="26"/>
        <v>96</v>
      </c>
      <c r="R199" s="240">
        <f t="shared" si="26"/>
        <v>856</v>
      </c>
      <c r="S199" s="240">
        <f t="shared" si="26"/>
        <v>74</v>
      </c>
      <c r="T199" s="294"/>
    </row>
    <row r="200" spans="1:20" ht="13.5">
      <c r="A200" s="203">
        <v>39</v>
      </c>
      <c r="B200" s="237" t="s">
        <v>77</v>
      </c>
      <c r="C200" s="238" t="s">
        <v>198</v>
      </c>
      <c r="D200" s="239">
        <f t="shared" si="21"/>
        <v>9037</v>
      </c>
      <c r="E200" s="240">
        <f t="shared" si="21"/>
        <v>7401</v>
      </c>
      <c r="F200" s="240">
        <f t="shared" si="21"/>
        <v>782</v>
      </c>
      <c r="G200" s="293">
        <f t="shared" si="22"/>
        <v>0.11</v>
      </c>
      <c r="H200" s="293">
        <f t="shared" si="23"/>
        <v>3.57</v>
      </c>
      <c r="I200" s="240">
        <f t="shared" si="25"/>
        <v>6050</v>
      </c>
      <c r="J200" s="240">
        <f t="shared" si="25"/>
        <v>1067</v>
      </c>
      <c r="K200" s="240">
        <f t="shared" si="25"/>
        <v>20</v>
      </c>
      <c r="L200" s="240">
        <f t="shared" si="25"/>
        <v>217</v>
      </c>
      <c r="M200" s="240">
        <f t="shared" si="25"/>
        <v>37</v>
      </c>
      <c r="N200" s="240">
        <f t="shared" si="25"/>
        <v>9</v>
      </c>
      <c r="O200" s="240">
        <f t="shared" si="25"/>
        <v>1</v>
      </c>
      <c r="P200" s="240">
        <f t="shared" si="24"/>
        <v>264</v>
      </c>
      <c r="Q200" s="240">
        <f t="shared" si="26"/>
        <v>460</v>
      </c>
      <c r="R200" s="240">
        <f t="shared" si="26"/>
        <v>993</v>
      </c>
      <c r="S200" s="240">
        <f t="shared" si="26"/>
        <v>320</v>
      </c>
      <c r="T200" s="294"/>
    </row>
    <row r="201" spans="1:20" ht="13.5">
      <c r="A201" s="203">
        <v>40</v>
      </c>
      <c r="B201" s="250" t="s">
        <v>78</v>
      </c>
      <c r="C201" s="251" t="s">
        <v>199</v>
      </c>
      <c r="D201" s="252">
        <f t="shared" si="21"/>
        <v>44326</v>
      </c>
      <c r="E201" s="253">
        <f t="shared" si="21"/>
        <v>36776</v>
      </c>
      <c r="F201" s="253">
        <f t="shared" si="21"/>
        <v>4746</v>
      </c>
      <c r="G201" s="295">
        <f t="shared" si="22"/>
        <v>0.13</v>
      </c>
      <c r="H201" s="295">
        <f t="shared" si="23"/>
        <v>3.99</v>
      </c>
      <c r="I201" s="253">
        <f t="shared" si="25"/>
        <v>28194</v>
      </c>
      <c r="J201" s="253">
        <f t="shared" si="25"/>
        <v>6146</v>
      </c>
      <c r="K201" s="253">
        <f t="shared" si="25"/>
        <v>967</v>
      </c>
      <c r="L201" s="253">
        <f t="shared" si="25"/>
        <v>1219</v>
      </c>
      <c r="M201" s="253">
        <f t="shared" si="25"/>
        <v>185</v>
      </c>
      <c r="N201" s="253">
        <f t="shared" si="25"/>
        <v>55</v>
      </c>
      <c r="O201" s="253">
        <f t="shared" si="25"/>
        <v>10</v>
      </c>
      <c r="P201" s="253">
        <f t="shared" si="24"/>
        <v>1469</v>
      </c>
      <c r="Q201" s="253">
        <f t="shared" si="26"/>
        <v>1748</v>
      </c>
      <c r="R201" s="253">
        <f t="shared" si="26"/>
        <v>1928</v>
      </c>
      <c r="S201" s="253">
        <f t="shared" si="26"/>
        <v>1830</v>
      </c>
      <c r="T201" s="296"/>
    </row>
    <row r="202" spans="1:20" ht="13.5">
      <c r="A202" s="203">
        <v>41</v>
      </c>
      <c r="B202" s="228" t="s">
        <v>79</v>
      </c>
      <c r="C202" s="229" t="s">
        <v>200</v>
      </c>
      <c r="D202" s="290">
        <f t="shared" si="21"/>
        <v>7806</v>
      </c>
      <c r="E202" s="231">
        <f t="shared" si="21"/>
        <v>7458</v>
      </c>
      <c r="F202" s="231">
        <f t="shared" si="21"/>
        <v>810</v>
      </c>
      <c r="G202" s="291">
        <f t="shared" si="22"/>
        <v>0.11</v>
      </c>
      <c r="H202" s="291">
        <f t="shared" si="23"/>
        <v>3.73</v>
      </c>
      <c r="I202" s="231">
        <f t="shared" si="25"/>
        <v>6228</v>
      </c>
      <c r="J202" s="231">
        <f t="shared" si="25"/>
        <v>949</v>
      </c>
      <c r="K202" s="231">
        <f t="shared" si="25"/>
        <v>3</v>
      </c>
      <c r="L202" s="231">
        <f t="shared" si="25"/>
        <v>240</v>
      </c>
      <c r="M202" s="231">
        <f t="shared" si="25"/>
        <v>25</v>
      </c>
      <c r="N202" s="231">
        <f t="shared" si="25"/>
        <v>13</v>
      </c>
      <c r="O202" s="231">
        <f t="shared" si="25"/>
        <v>0</v>
      </c>
      <c r="P202" s="231">
        <f t="shared" si="24"/>
        <v>278</v>
      </c>
      <c r="Q202" s="231">
        <f t="shared" si="26"/>
        <v>235</v>
      </c>
      <c r="R202" s="231">
        <f t="shared" si="26"/>
        <v>558</v>
      </c>
      <c r="S202" s="231">
        <f t="shared" si="26"/>
        <v>177</v>
      </c>
      <c r="T202" s="292"/>
    </row>
    <row r="203" spans="1:20" ht="13.5">
      <c r="A203" s="203">
        <v>42</v>
      </c>
      <c r="B203" s="237" t="s">
        <v>80</v>
      </c>
      <c r="C203" s="238" t="s">
        <v>201</v>
      </c>
      <c r="D203" s="239">
        <f t="shared" si="21"/>
        <v>12137</v>
      </c>
      <c r="E203" s="240">
        <f t="shared" si="21"/>
        <v>11457</v>
      </c>
      <c r="F203" s="240">
        <f t="shared" si="21"/>
        <v>1554</v>
      </c>
      <c r="G203" s="293">
        <f t="shared" si="22"/>
        <v>0.14</v>
      </c>
      <c r="H203" s="293">
        <f t="shared" si="23"/>
        <v>4.76</v>
      </c>
      <c r="I203" s="240">
        <f t="shared" si="25"/>
        <v>7055</v>
      </c>
      <c r="J203" s="240">
        <f t="shared" si="25"/>
        <v>3857</v>
      </c>
      <c r="K203" s="240">
        <f t="shared" si="25"/>
        <v>0</v>
      </c>
      <c r="L203" s="240">
        <f t="shared" si="25"/>
        <v>465</v>
      </c>
      <c r="M203" s="240">
        <f t="shared" si="25"/>
        <v>65</v>
      </c>
      <c r="N203" s="240">
        <f t="shared" si="25"/>
        <v>15</v>
      </c>
      <c r="O203" s="240">
        <f t="shared" si="25"/>
        <v>0</v>
      </c>
      <c r="P203" s="240">
        <f t="shared" si="24"/>
        <v>545</v>
      </c>
      <c r="Q203" s="240">
        <f t="shared" si="26"/>
        <v>642</v>
      </c>
      <c r="R203" s="240">
        <f t="shared" si="26"/>
        <v>1135</v>
      </c>
      <c r="S203" s="240">
        <f t="shared" si="26"/>
        <v>525</v>
      </c>
      <c r="T203" s="294"/>
    </row>
    <row r="204" spans="1:20" ht="13.5">
      <c r="A204" s="203">
        <v>43</v>
      </c>
      <c r="B204" s="237" t="s">
        <v>81</v>
      </c>
      <c r="C204" s="238" t="s">
        <v>202</v>
      </c>
      <c r="D204" s="239">
        <f t="shared" si="21"/>
        <v>16034</v>
      </c>
      <c r="E204" s="240">
        <f t="shared" si="21"/>
        <v>15339</v>
      </c>
      <c r="F204" s="240">
        <f t="shared" si="21"/>
        <v>2300</v>
      </c>
      <c r="G204" s="293">
        <f t="shared" si="22"/>
        <v>0.15</v>
      </c>
      <c r="H204" s="293">
        <f t="shared" si="23"/>
        <v>4.89</v>
      </c>
      <c r="I204" s="240">
        <f t="shared" si="25"/>
        <v>7466</v>
      </c>
      <c r="J204" s="240">
        <f t="shared" si="25"/>
        <v>6458</v>
      </c>
      <c r="K204" s="240">
        <f t="shared" si="25"/>
        <v>665</v>
      </c>
      <c r="L204" s="240">
        <f t="shared" si="25"/>
        <v>633</v>
      </c>
      <c r="M204" s="240">
        <f t="shared" si="25"/>
        <v>84</v>
      </c>
      <c r="N204" s="240">
        <f t="shared" si="25"/>
        <v>27</v>
      </c>
      <c r="O204" s="240">
        <f t="shared" si="25"/>
        <v>6</v>
      </c>
      <c r="P204" s="240">
        <f t="shared" si="24"/>
        <v>750</v>
      </c>
      <c r="Q204" s="240">
        <f t="shared" si="26"/>
        <v>2125</v>
      </c>
      <c r="R204" s="240">
        <f t="shared" si="26"/>
        <v>1914</v>
      </c>
      <c r="S204" s="240">
        <f t="shared" si="26"/>
        <v>705</v>
      </c>
      <c r="T204" s="294"/>
    </row>
    <row r="205" spans="1:20" ht="13.5">
      <c r="A205" s="203">
        <v>44</v>
      </c>
      <c r="B205" s="237" t="s">
        <v>82</v>
      </c>
      <c r="C205" s="238" t="s">
        <v>203</v>
      </c>
      <c r="D205" s="239">
        <f t="shared" si="21"/>
        <v>9973</v>
      </c>
      <c r="E205" s="240">
        <f t="shared" si="21"/>
        <v>8955</v>
      </c>
      <c r="F205" s="240">
        <f t="shared" si="21"/>
        <v>1258</v>
      </c>
      <c r="G205" s="293">
        <f t="shared" si="22"/>
        <v>0.14</v>
      </c>
      <c r="H205" s="293">
        <f t="shared" si="23"/>
        <v>4.49</v>
      </c>
      <c r="I205" s="240">
        <f t="shared" si="25"/>
        <v>6001</v>
      </c>
      <c r="J205" s="240">
        <f t="shared" si="25"/>
        <v>2552</v>
      </c>
      <c r="K205" s="240">
        <f t="shared" si="25"/>
        <v>0</v>
      </c>
      <c r="L205" s="240">
        <f t="shared" si="25"/>
        <v>339</v>
      </c>
      <c r="M205" s="240">
        <f t="shared" si="25"/>
        <v>46</v>
      </c>
      <c r="N205" s="240">
        <f t="shared" si="25"/>
        <v>17</v>
      </c>
      <c r="O205" s="240">
        <f t="shared" si="25"/>
        <v>0</v>
      </c>
      <c r="P205" s="240">
        <f t="shared" si="24"/>
        <v>402</v>
      </c>
      <c r="Q205" s="240">
        <f t="shared" si="26"/>
        <v>874</v>
      </c>
      <c r="R205" s="240">
        <f t="shared" si="26"/>
        <v>669</v>
      </c>
      <c r="S205" s="240">
        <f t="shared" si="26"/>
        <v>240</v>
      </c>
      <c r="T205" s="294"/>
    </row>
    <row r="206" spans="1:20" ht="13.5">
      <c r="A206" s="203">
        <v>45</v>
      </c>
      <c r="B206" s="250" t="s">
        <v>83</v>
      </c>
      <c r="C206" s="251" t="s">
        <v>204</v>
      </c>
      <c r="D206" s="252">
        <f t="shared" si="21"/>
        <v>9883</v>
      </c>
      <c r="E206" s="253">
        <f t="shared" si="21"/>
        <v>8777</v>
      </c>
      <c r="F206" s="253">
        <f t="shared" si="21"/>
        <v>1197</v>
      </c>
      <c r="G206" s="295">
        <f t="shared" si="22"/>
        <v>0.14</v>
      </c>
      <c r="H206" s="295">
        <f t="shared" si="23"/>
        <v>4.22</v>
      </c>
      <c r="I206" s="253">
        <f t="shared" si="25"/>
        <v>6746</v>
      </c>
      <c r="J206" s="253">
        <f t="shared" si="25"/>
        <v>1647</v>
      </c>
      <c r="K206" s="253">
        <f t="shared" si="25"/>
        <v>14</v>
      </c>
      <c r="L206" s="253">
        <f t="shared" si="25"/>
        <v>309</v>
      </c>
      <c r="M206" s="253">
        <f t="shared" si="25"/>
        <v>41</v>
      </c>
      <c r="N206" s="253">
        <f t="shared" si="25"/>
        <v>16</v>
      </c>
      <c r="O206" s="253">
        <f t="shared" si="25"/>
        <v>4</v>
      </c>
      <c r="P206" s="253">
        <f t="shared" si="24"/>
        <v>370</v>
      </c>
      <c r="Q206" s="253">
        <f t="shared" si="26"/>
        <v>489</v>
      </c>
      <c r="R206" s="253">
        <f t="shared" si="26"/>
        <v>521</v>
      </c>
      <c r="S206" s="253">
        <f t="shared" si="26"/>
        <v>903</v>
      </c>
      <c r="T206" s="296"/>
    </row>
    <row r="207" spans="1:20" ht="13.5">
      <c r="A207" s="203">
        <v>46</v>
      </c>
      <c r="B207" s="228" t="s">
        <v>84</v>
      </c>
      <c r="C207" s="229" t="s">
        <v>6</v>
      </c>
      <c r="D207" s="230">
        <f t="shared" si="21"/>
        <v>15328</v>
      </c>
      <c r="E207" s="231">
        <f t="shared" si="21"/>
        <v>14087</v>
      </c>
      <c r="F207" s="231">
        <f t="shared" si="21"/>
        <v>2291</v>
      </c>
      <c r="G207" s="291">
        <f t="shared" si="22"/>
        <v>0.16</v>
      </c>
      <c r="H207" s="291">
        <f t="shared" si="23"/>
        <v>5.4</v>
      </c>
      <c r="I207" s="231">
        <f t="shared" si="25"/>
        <v>11829</v>
      </c>
      <c r="J207" s="231">
        <f t="shared" si="25"/>
        <v>1497</v>
      </c>
      <c r="K207" s="231">
        <f t="shared" si="25"/>
        <v>0</v>
      </c>
      <c r="L207" s="231">
        <f t="shared" si="25"/>
        <v>641</v>
      </c>
      <c r="M207" s="231">
        <f t="shared" si="25"/>
        <v>83</v>
      </c>
      <c r="N207" s="231">
        <f t="shared" si="25"/>
        <v>37</v>
      </c>
      <c r="O207" s="231">
        <f t="shared" si="25"/>
        <v>0</v>
      </c>
      <c r="P207" s="231">
        <f t="shared" si="24"/>
        <v>761</v>
      </c>
      <c r="Q207" s="231">
        <f t="shared" si="26"/>
        <v>308</v>
      </c>
      <c r="R207" s="231">
        <f t="shared" si="26"/>
        <v>1051</v>
      </c>
      <c r="S207" s="231">
        <f t="shared" si="26"/>
        <v>45</v>
      </c>
      <c r="T207" s="297"/>
    </row>
    <row r="208" spans="1:20" ht="13.5">
      <c r="A208" s="203">
        <v>47</v>
      </c>
      <c r="B208" s="250" t="s">
        <v>85</v>
      </c>
      <c r="C208" s="251" t="s">
        <v>205</v>
      </c>
      <c r="D208" s="252">
        <f t="shared" si="21"/>
        <v>16528</v>
      </c>
      <c r="E208" s="253">
        <f t="shared" si="21"/>
        <v>13835</v>
      </c>
      <c r="F208" s="253">
        <f t="shared" si="21"/>
        <v>1857</v>
      </c>
      <c r="G208" s="295">
        <f t="shared" si="22"/>
        <v>0.13</v>
      </c>
      <c r="H208" s="295">
        <f t="shared" si="23"/>
        <v>4.7</v>
      </c>
      <c r="I208" s="253">
        <f t="shared" si="25"/>
        <v>8154</v>
      </c>
      <c r="J208" s="253">
        <f t="shared" si="25"/>
        <v>4924</v>
      </c>
      <c r="K208" s="253">
        <f t="shared" si="25"/>
        <v>107</v>
      </c>
      <c r="L208" s="253">
        <f t="shared" si="25"/>
        <v>556</v>
      </c>
      <c r="M208" s="253">
        <f t="shared" si="25"/>
        <v>52</v>
      </c>
      <c r="N208" s="253">
        <f t="shared" si="25"/>
        <v>27</v>
      </c>
      <c r="O208" s="253">
        <f t="shared" si="25"/>
        <v>15</v>
      </c>
      <c r="P208" s="253">
        <f t="shared" si="24"/>
        <v>650</v>
      </c>
      <c r="Q208" s="253">
        <f t="shared" si="26"/>
        <v>578</v>
      </c>
      <c r="R208" s="253">
        <f t="shared" si="26"/>
        <v>502</v>
      </c>
      <c r="S208" s="253">
        <f t="shared" si="26"/>
        <v>175</v>
      </c>
      <c r="T208" s="296"/>
    </row>
    <row r="209" spans="1:20" ht="14.25" thickBot="1">
      <c r="A209" s="203"/>
      <c r="B209" s="205"/>
      <c r="C209" s="205"/>
      <c r="D209" s="203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</row>
    <row r="210" spans="1:20" ht="14.25" thickBot="1">
      <c r="A210" s="203"/>
      <c r="B210" s="300" t="s">
        <v>324</v>
      </c>
      <c r="C210" s="301"/>
      <c r="D210" s="260">
        <f>SUM(D162:D208)</f>
        <v>1111706</v>
      </c>
      <c r="E210" s="260">
        <f>SUM(E162:E208)</f>
        <v>1018700</v>
      </c>
      <c r="F210" s="260">
        <f>SUM(F162:F208)</f>
        <v>92284</v>
      </c>
      <c r="G210" s="261">
        <f>ROUND(F210/E210,2)</f>
        <v>0.09</v>
      </c>
      <c r="H210" s="261">
        <f>ROUND(P210/E210*100,2)</f>
        <v>2.98</v>
      </c>
      <c r="I210" s="262">
        <f aca="true" t="shared" si="27" ref="I210:O210">SUM(I162:I208)</f>
        <v>592761</v>
      </c>
      <c r="J210" s="263">
        <f t="shared" si="27"/>
        <v>363798</v>
      </c>
      <c r="K210" s="264">
        <f t="shared" si="27"/>
        <v>31794</v>
      </c>
      <c r="L210" s="262">
        <f t="shared" si="27"/>
        <v>25530</v>
      </c>
      <c r="M210" s="263">
        <f t="shared" si="27"/>
        <v>3184</v>
      </c>
      <c r="N210" s="263">
        <f t="shared" si="27"/>
        <v>1356</v>
      </c>
      <c r="O210" s="264">
        <f t="shared" si="27"/>
        <v>277</v>
      </c>
      <c r="P210" s="260">
        <f>SUM(L210:O210)</f>
        <v>30347</v>
      </c>
      <c r="Q210" s="260">
        <f>SUM(Q162:Q208)</f>
        <v>53934</v>
      </c>
      <c r="R210" s="260">
        <f>SUM(R162:R208)</f>
        <v>81133</v>
      </c>
      <c r="S210" s="298">
        <f>SUM(S162:S208)</f>
        <v>52706</v>
      </c>
      <c r="T210" s="299"/>
    </row>
  </sheetData>
  <sheetProtection/>
  <mergeCells count="32">
    <mergeCell ref="B56:C56"/>
    <mergeCell ref="B58:C58"/>
    <mergeCell ref="B149:C149"/>
    <mergeCell ref="Q4:Q6"/>
    <mergeCell ref="D62:D64"/>
    <mergeCell ref="E62:E64"/>
    <mergeCell ref="F62:F64"/>
    <mergeCell ref="D4:D6"/>
    <mergeCell ref="E4:E6"/>
    <mergeCell ref="F4:F6"/>
    <mergeCell ref="T4:T6"/>
    <mergeCell ref="Q62:Q64"/>
    <mergeCell ref="R62:R64"/>
    <mergeCell ref="S62:S64"/>
    <mergeCell ref="T62:T64"/>
    <mergeCell ref="G62:G64"/>
    <mergeCell ref="H62:H64"/>
    <mergeCell ref="R4:R6"/>
    <mergeCell ref="S4:S6"/>
    <mergeCell ref="I4:K5"/>
    <mergeCell ref="L4:P5"/>
    <mergeCell ref="G4:G6"/>
    <mergeCell ref="H4:H6"/>
    <mergeCell ref="H159:H160"/>
    <mergeCell ref="I159:K159"/>
    <mergeCell ref="T159:T160"/>
    <mergeCell ref="I62:K63"/>
    <mergeCell ref="L62:P63"/>
    <mergeCell ref="B210:C210"/>
    <mergeCell ref="D159:D160"/>
    <mergeCell ref="E159:E160"/>
    <mergeCell ref="G159:G160"/>
  </mergeCells>
  <printOptions horizontalCentered="1"/>
  <pageMargins left="0.2755905511811024" right="0" top="0.3937007874015748" bottom="0.3937007874015748" header="0.5118110236220472" footer="0.5118110236220472"/>
  <pageSetup blackAndWhite="1" horizontalDpi="600" verticalDpi="600" orientation="portrait" paperSize="9" scale="65" r:id="rId1"/>
  <rowBreaks count="2" manualBreakCount="2">
    <brk id="58" min="1" max="18" man="1"/>
    <brk id="15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0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2.69921875" style="5" customWidth="1"/>
    <col min="2" max="2" width="4.59765625" style="7" customWidth="1"/>
    <col min="3" max="3" width="10.59765625" style="7" customWidth="1"/>
    <col min="4" max="4" width="10.69921875" style="5" customWidth="1"/>
    <col min="5" max="5" width="10.59765625" style="5" customWidth="1"/>
    <col min="6" max="6" width="10.5" style="5" bestFit="1" customWidth="1"/>
    <col min="7" max="8" width="9.59765625" style="8" bestFit="1" customWidth="1"/>
    <col min="9" max="10" width="9.69921875" style="5" bestFit="1" customWidth="1"/>
    <col min="11" max="11" width="8.5" style="5" customWidth="1"/>
    <col min="12" max="12" width="8.59765625" style="5" customWidth="1"/>
    <col min="13" max="13" width="8.5" style="5" customWidth="1"/>
    <col min="14" max="14" width="9.69921875" style="5" bestFit="1" customWidth="1"/>
    <col min="15" max="15" width="8.59765625" style="5" bestFit="1" customWidth="1"/>
    <col min="16" max="16" width="9.69921875" style="5" bestFit="1" customWidth="1"/>
    <col min="17" max="17" width="8.59765625" style="5" bestFit="1" customWidth="1"/>
    <col min="18" max="18" width="7.19921875" style="5" bestFit="1" customWidth="1"/>
    <col min="19" max="19" width="8.5" style="5" bestFit="1" customWidth="1"/>
    <col min="20" max="23" width="6.8984375" style="5" customWidth="1"/>
    <col min="24" max="24" width="7.59765625" style="5" customWidth="1"/>
    <col min="25" max="25" width="8.19921875" style="5" customWidth="1"/>
    <col min="26" max="27" width="6.8984375" style="5" customWidth="1"/>
    <col min="28" max="16384" width="9" style="5" customWidth="1"/>
  </cols>
  <sheetData>
    <row r="1" ht="13.5">
      <c r="A1" s="5" t="s">
        <v>341</v>
      </c>
    </row>
    <row r="2" spans="1:24" ht="17.25">
      <c r="A2" s="72"/>
      <c r="B2" s="3" t="s">
        <v>298</v>
      </c>
      <c r="C2" s="9"/>
      <c r="K2" s="73"/>
      <c r="L2" s="73"/>
      <c r="M2" s="73"/>
      <c r="N2" s="73"/>
      <c r="O2" s="7"/>
      <c r="P2" s="7"/>
      <c r="Q2" s="7"/>
      <c r="R2" s="7"/>
      <c r="S2" s="7"/>
      <c r="T2" s="7"/>
      <c r="U2" s="7"/>
      <c r="V2" s="7"/>
      <c r="W2" s="7"/>
      <c r="X2" s="7"/>
    </row>
    <row r="3" spans="2:14" s="7" customFormat="1" ht="8.25" customHeight="1">
      <c r="B3" s="6"/>
      <c r="G3" s="10"/>
      <c r="H3" s="10"/>
      <c r="K3" s="1"/>
      <c r="L3" s="1"/>
      <c r="M3" s="1"/>
      <c r="N3" s="1"/>
    </row>
    <row r="4" spans="2:18" s="7" customFormat="1" ht="27" customHeight="1">
      <c r="B4" s="74"/>
      <c r="C4" s="11"/>
      <c r="D4" s="321" t="s">
        <v>26</v>
      </c>
      <c r="E4" s="321" t="s">
        <v>27</v>
      </c>
      <c r="F4" s="75" t="s">
        <v>20</v>
      </c>
      <c r="G4" s="316" t="s">
        <v>276</v>
      </c>
      <c r="H4" s="316" t="s">
        <v>275</v>
      </c>
      <c r="I4" s="76" t="s">
        <v>278</v>
      </c>
      <c r="J4" s="336" t="s">
        <v>34</v>
      </c>
      <c r="K4" s="337"/>
      <c r="L4" s="337"/>
      <c r="M4" s="337"/>
      <c r="N4" s="309"/>
      <c r="O4" s="318" t="s">
        <v>292</v>
      </c>
      <c r="P4" s="318" t="s">
        <v>295</v>
      </c>
      <c r="Q4" s="318" t="s">
        <v>294</v>
      </c>
      <c r="R4" s="321" t="s">
        <v>33</v>
      </c>
    </row>
    <row r="5" spans="2:18" s="7" customFormat="1" ht="15" customHeight="1">
      <c r="B5" s="77"/>
      <c r="C5" s="14"/>
      <c r="D5" s="323"/>
      <c r="E5" s="323"/>
      <c r="F5" s="78" t="s">
        <v>35</v>
      </c>
      <c r="G5" s="343"/>
      <c r="H5" s="343"/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5" t="s">
        <v>41</v>
      </c>
      <c r="O5" s="320"/>
      <c r="P5" s="320"/>
      <c r="Q5" s="320"/>
      <c r="R5" s="323"/>
    </row>
    <row r="6" spans="2:18" s="7" customFormat="1" ht="15" customHeight="1">
      <c r="B6" s="79"/>
      <c r="C6" s="80"/>
      <c r="D6" s="81" t="s">
        <v>28</v>
      </c>
      <c r="E6" s="81" t="s">
        <v>28</v>
      </c>
      <c r="F6" s="81" t="s">
        <v>29</v>
      </c>
      <c r="G6" s="22" t="s">
        <v>277</v>
      </c>
      <c r="H6" s="22" t="s">
        <v>288</v>
      </c>
      <c r="I6" s="81" t="s">
        <v>28</v>
      </c>
      <c r="J6" s="81" t="s">
        <v>28</v>
      </c>
      <c r="K6" s="81" t="s">
        <v>28</v>
      </c>
      <c r="L6" s="81" t="s">
        <v>28</v>
      </c>
      <c r="M6" s="81" t="s">
        <v>28</v>
      </c>
      <c r="N6" s="81" t="s">
        <v>28</v>
      </c>
      <c r="O6" s="81" t="s">
        <v>28</v>
      </c>
      <c r="P6" s="81" t="s">
        <v>28</v>
      </c>
      <c r="Q6" s="81" t="s">
        <v>28</v>
      </c>
      <c r="R6" s="82"/>
    </row>
    <row r="7" spans="1:20" s="7" customFormat="1" ht="13.5" customHeight="1">
      <c r="A7" s="7">
        <v>1</v>
      </c>
      <c r="B7" s="24" t="s">
        <v>289</v>
      </c>
      <c r="C7" s="25" t="s">
        <v>162</v>
      </c>
      <c r="D7" s="83">
        <v>24363</v>
      </c>
      <c r="E7" s="84">
        <v>21772</v>
      </c>
      <c r="F7" s="85">
        <v>29314</v>
      </c>
      <c r="G7" s="29">
        <f aca="true" t="shared" si="0" ref="G7:G38">F7/E7</f>
        <v>1.3464082307550982</v>
      </c>
      <c r="H7" s="29">
        <f aca="true" t="shared" si="1" ref="H7:H38">N7/E7*100</f>
        <v>30.350909424949474</v>
      </c>
      <c r="I7" s="86">
        <v>15164</v>
      </c>
      <c r="J7" s="86">
        <v>3744</v>
      </c>
      <c r="K7" s="86">
        <v>2159</v>
      </c>
      <c r="L7" s="86">
        <v>623</v>
      </c>
      <c r="M7" s="86">
        <v>82</v>
      </c>
      <c r="N7" s="87">
        <f>SUM(J7:M7)</f>
        <v>6608</v>
      </c>
      <c r="O7" s="85">
        <v>452</v>
      </c>
      <c r="P7" s="85">
        <v>2706</v>
      </c>
      <c r="Q7" s="85">
        <v>516</v>
      </c>
      <c r="R7" s="88"/>
      <c r="S7" s="192">
        <f>N7+I7</f>
        <v>21772</v>
      </c>
      <c r="T7" s="7">
        <f>E7/S7</f>
        <v>1</v>
      </c>
    </row>
    <row r="8" spans="1:20" s="7" customFormat="1" ht="13.5">
      <c r="A8" s="7">
        <v>2</v>
      </c>
      <c r="B8" s="33" t="s">
        <v>290</v>
      </c>
      <c r="C8" s="34" t="s">
        <v>163</v>
      </c>
      <c r="D8" s="89">
        <v>11833</v>
      </c>
      <c r="E8" s="90">
        <v>11134</v>
      </c>
      <c r="F8" s="91">
        <v>23490</v>
      </c>
      <c r="G8" s="38">
        <f t="shared" si="0"/>
        <v>2.1097539069516795</v>
      </c>
      <c r="H8" s="38">
        <f t="shared" si="1"/>
        <v>44.4045266750494</v>
      </c>
      <c r="I8" s="92">
        <v>6190</v>
      </c>
      <c r="J8" s="92">
        <v>2706</v>
      </c>
      <c r="K8" s="92">
        <v>1797</v>
      </c>
      <c r="L8" s="92">
        <v>420</v>
      </c>
      <c r="M8" s="92">
        <v>21</v>
      </c>
      <c r="N8" s="93">
        <f aca="true" t="shared" si="2" ref="N8:N53">SUM(J8:M8)</f>
        <v>4944</v>
      </c>
      <c r="O8" s="91">
        <v>97</v>
      </c>
      <c r="P8" s="91">
        <v>1050</v>
      </c>
      <c r="Q8" s="91">
        <v>804</v>
      </c>
      <c r="R8" s="66"/>
      <c r="S8" s="7">
        <f aca="true" t="shared" si="3" ref="S8:S53">N8+I8</f>
        <v>11134</v>
      </c>
      <c r="T8" s="7">
        <f aca="true" t="shared" si="4" ref="T8:T53">E8/S8</f>
        <v>1</v>
      </c>
    </row>
    <row r="9" spans="1:20" s="7" customFormat="1" ht="13.5">
      <c r="A9" s="7">
        <v>3</v>
      </c>
      <c r="B9" s="33" t="s">
        <v>291</v>
      </c>
      <c r="C9" s="34" t="s">
        <v>164</v>
      </c>
      <c r="D9" s="89">
        <v>11389</v>
      </c>
      <c r="E9" s="90">
        <v>10810</v>
      </c>
      <c r="F9" s="91">
        <v>17336</v>
      </c>
      <c r="G9" s="38">
        <f t="shared" si="0"/>
        <v>1.603700277520814</v>
      </c>
      <c r="H9" s="38">
        <f t="shared" si="1"/>
        <v>36.18871415356152</v>
      </c>
      <c r="I9" s="92">
        <v>6898</v>
      </c>
      <c r="J9" s="92">
        <v>2219</v>
      </c>
      <c r="K9" s="92">
        <v>1354</v>
      </c>
      <c r="L9" s="92">
        <v>332</v>
      </c>
      <c r="M9" s="92">
        <v>7</v>
      </c>
      <c r="N9" s="93">
        <f t="shared" si="2"/>
        <v>3912</v>
      </c>
      <c r="O9" s="91">
        <v>101</v>
      </c>
      <c r="P9" s="91">
        <v>987</v>
      </c>
      <c r="Q9" s="91">
        <v>130</v>
      </c>
      <c r="R9" s="66"/>
      <c r="S9" s="7">
        <f t="shared" si="3"/>
        <v>10810</v>
      </c>
      <c r="T9" s="7">
        <f t="shared" si="4"/>
        <v>1</v>
      </c>
    </row>
    <row r="10" spans="1:20" s="7" customFormat="1" ht="13.5">
      <c r="A10" s="7">
        <v>4</v>
      </c>
      <c r="B10" s="33" t="s">
        <v>42</v>
      </c>
      <c r="C10" s="34" t="s">
        <v>165</v>
      </c>
      <c r="D10" s="89">
        <v>11500</v>
      </c>
      <c r="E10" s="90">
        <v>10660</v>
      </c>
      <c r="F10" s="91">
        <v>22582</v>
      </c>
      <c r="G10" s="38">
        <f t="shared" si="0"/>
        <v>2.1183864915572235</v>
      </c>
      <c r="H10" s="38">
        <f t="shared" si="1"/>
        <v>43.76172607879925</v>
      </c>
      <c r="I10" s="92">
        <v>5995</v>
      </c>
      <c r="J10" s="92">
        <v>2478</v>
      </c>
      <c r="K10" s="92">
        <v>1751</v>
      </c>
      <c r="L10" s="92">
        <v>427</v>
      </c>
      <c r="M10" s="92">
        <v>9</v>
      </c>
      <c r="N10" s="93">
        <f t="shared" si="2"/>
        <v>4665</v>
      </c>
      <c r="O10" s="91">
        <v>320</v>
      </c>
      <c r="P10" s="91">
        <v>1171</v>
      </c>
      <c r="Q10" s="91">
        <v>117</v>
      </c>
      <c r="R10" s="66"/>
      <c r="S10" s="7">
        <f t="shared" si="3"/>
        <v>10660</v>
      </c>
      <c r="T10" s="7">
        <f t="shared" si="4"/>
        <v>1</v>
      </c>
    </row>
    <row r="11" spans="1:20" s="7" customFormat="1" ht="13.5">
      <c r="A11" s="7">
        <v>5</v>
      </c>
      <c r="B11" s="109" t="s">
        <v>43</v>
      </c>
      <c r="C11" s="110" t="s">
        <v>166</v>
      </c>
      <c r="D11" s="157">
        <v>5582</v>
      </c>
      <c r="E11" s="158">
        <v>5286</v>
      </c>
      <c r="F11" s="159">
        <v>9343</v>
      </c>
      <c r="G11" s="114">
        <f t="shared" si="0"/>
        <v>1.7674990541051836</v>
      </c>
      <c r="H11" s="114">
        <f t="shared" si="1"/>
        <v>40.59780552402572</v>
      </c>
      <c r="I11" s="160">
        <v>3140</v>
      </c>
      <c r="J11" s="160">
        <v>1206</v>
      </c>
      <c r="K11" s="160">
        <v>731</v>
      </c>
      <c r="L11" s="160">
        <v>181</v>
      </c>
      <c r="M11" s="160">
        <v>28</v>
      </c>
      <c r="N11" s="161">
        <f t="shared" si="2"/>
        <v>2146</v>
      </c>
      <c r="O11" s="159">
        <v>48</v>
      </c>
      <c r="P11" s="159">
        <v>507</v>
      </c>
      <c r="Q11" s="159">
        <v>58</v>
      </c>
      <c r="R11" s="66"/>
      <c r="S11" s="7">
        <f t="shared" si="3"/>
        <v>5286</v>
      </c>
      <c r="T11" s="7">
        <f t="shared" si="4"/>
        <v>1</v>
      </c>
    </row>
    <row r="12" spans="1:20" s="7" customFormat="1" ht="13.5">
      <c r="A12" s="7">
        <v>6</v>
      </c>
      <c r="B12" s="24" t="s">
        <v>44</v>
      </c>
      <c r="C12" s="25" t="s">
        <v>167</v>
      </c>
      <c r="D12" s="99">
        <v>9940</v>
      </c>
      <c r="E12" s="100">
        <v>9660</v>
      </c>
      <c r="F12" s="101">
        <v>16362</v>
      </c>
      <c r="G12" s="29">
        <f t="shared" si="0"/>
        <v>1.6937888198757765</v>
      </c>
      <c r="H12" s="29">
        <f t="shared" si="1"/>
        <v>38.56107660455487</v>
      </c>
      <c r="I12" s="102">
        <v>5935</v>
      </c>
      <c r="J12" s="102">
        <v>2121</v>
      </c>
      <c r="K12" s="102">
        <v>1331</v>
      </c>
      <c r="L12" s="102">
        <v>268</v>
      </c>
      <c r="M12" s="102">
        <v>5</v>
      </c>
      <c r="N12" s="103">
        <f t="shared" si="2"/>
        <v>3725</v>
      </c>
      <c r="O12" s="101">
        <v>86</v>
      </c>
      <c r="P12" s="101">
        <v>863</v>
      </c>
      <c r="Q12" s="101">
        <v>394</v>
      </c>
      <c r="R12" s="66"/>
      <c r="S12" s="7">
        <f t="shared" si="3"/>
        <v>9660</v>
      </c>
      <c r="T12" s="7">
        <f t="shared" si="4"/>
        <v>1</v>
      </c>
    </row>
    <row r="13" spans="1:20" s="7" customFormat="1" ht="13.5">
      <c r="A13" s="7">
        <v>7</v>
      </c>
      <c r="B13" s="33" t="s">
        <v>45</v>
      </c>
      <c r="C13" s="34" t="s">
        <v>168</v>
      </c>
      <c r="D13" s="89">
        <v>11925</v>
      </c>
      <c r="E13" s="90">
        <v>11257</v>
      </c>
      <c r="F13" s="91">
        <v>21390</v>
      </c>
      <c r="G13" s="38">
        <f t="shared" si="0"/>
        <v>1.9001510171448877</v>
      </c>
      <c r="H13" s="38">
        <f t="shared" si="1"/>
        <v>40.92564626454651</v>
      </c>
      <c r="I13" s="92">
        <v>6650</v>
      </c>
      <c r="J13" s="92">
        <v>2514</v>
      </c>
      <c r="K13" s="92">
        <v>1691</v>
      </c>
      <c r="L13" s="92">
        <v>354</v>
      </c>
      <c r="M13" s="92">
        <v>48</v>
      </c>
      <c r="N13" s="93">
        <f t="shared" si="2"/>
        <v>4607</v>
      </c>
      <c r="O13" s="91">
        <v>102</v>
      </c>
      <c r="P13" s="91">
        <v>1121</v>
      </c>
      <c r="Q13" s="91">
        <v>214</v>
      </c>
      <c r="R13" s="66"/>
      <c r="S13" s="7">
        <f t="shared" si="3"/>
        <v>11257</v>
      </c>
      <c r="T13" s="7">
        <f t="shared" si="4"/>
        <v>1</v>
      </c>
    </row>
    <row r="14" spans="1:20" s="7" customFormat="1" ht="13.5">
      <c r="A14" s="7">
        <v>8</v>
      </c>
      <c r="B14" s="33" t="s">
        <v>46</v>
      </c>
      <c r="C14" s="34" t="s">
        <v>169</v>
      </c>
      <c r="D14" s="89">
        <v>26784</v>
      </c>
      <c r="E14" s="90">
        <v>23658</v>
      </c>
      <c r="F14" s="91">
        <v>29909</v>
      </c>
      <c r="G14" s="38">
        <f t="shared" si="0"/>
        <v>1.264223518471553</v>
      </c>
      <c r="H14" s="38">
        <f t="shared" si="1"/>
        <v>29.55448474089103</v>
      </c>
      <c r="I14" s="92">
        <v>16666</v>
      </c>
      <c r="J14" s="92">
        <v>4225</v>
      </c>
      <c r="K14" s="92">
        <v>2307</v>
      </c>
      <c r="L14" s="92">
        <v>433</v>
      </c>
      <c r="M14" s="92">
        <v>27</v>
      </c>
      <c r="N14" s="93">
        <f t="shared" si="2"/>
        <v>6992</v>
      </c>
      <c r="O14" s="91">
        <v>317</v>
      </c>
      <c r="P14" s="91">
        <v>2609</v>
      </c>
      <c r="Q14" s="91">
        <v>398</v>
      </c>
      <c r="R14" s="66"/>
      <c r="S14" s="7">
        <f t="shared" si="3"/>
        <v>23658</v>
      </c>
      <c r="T14" s="7">
        <f t="shared" si="4"/>
        <v>1</v>
      </c>
    </row>
    <row r="15" spans="1:20" s="7" customFormat="1" ht="13.5">
      <c r="A15" s="7">
        <v>9</v>
      </c>
      <c r="B15" s="33" t="s">
        <v>47</v>
      </c>
      <c r="C15" s="34" t="s">
        <v>170</v>
      </c>
      <c r="D15" s="89">
        <v>14032</v>
      </c>
      <c r="E15" s="90">
        <v>12927</v>
      </c>
      <c r="F15" s="91">
        <v>15770</v>
      </c>
      <c r="G15" s="38">
        <f t="shared" si="0"/>
        <v>1.2199272839792683</v>
      </c>
      <c r="H15" s="38">
        <f t="shared" si="1"/>
        <v>29.225651736675175</v>
      </c>
      <c r="I15" s="92">
        <v>9149</v>
      </c>
      <c r="J15" s="92">
        <v>2235</v>
      </c>
      <c r="K15" s="92">
        <v>1074</v>
      </c>
      <c r="L15" s="92">
        <v>245</v>
      </c>
      <c r="M15" s="92">
        <v>224</v>
      </c>
      <c r="N15" s="93">
        <f t="shared" si="2"/>
        <v>3778</v>
      </c>
      <c r="O15" s="91">
        <v>219</v>
      </c>
      <c r="P15" s="91">
        <v>1472</v>
      </c>
      <c r="Q15" s="91">
        <v>258</v>
      </c>
      <c r="R15" s="66"/>
      <c r="S15" s="7">
        <f t="shared" si="3"/>
        <v>12927</v>
      </c>
      <c r="T15" s="7">
        <f t="shared" si="4"/>
        <v>1</v>
      </c>
    </row>
    <row r="16" spans="1:20" s="7" customFormat="1" ht="13.5">
      <c r="A16" s="7">
        <v>10</v>
      </c>
      <c r="B16" s="53" t="s">
        <v>48</v>
      </c>
      <c r="C16" s="54" t="s">
        <v>171</v>
      </c>
      <c r="D16" s="94">
        <v>18718</v>
      </c>
      <c r="E16" s="95">
        <v>16935</v>
      </c>
      <c r="F16" s="96">
        <v>18071</v>
      </c>
      <c r="G16" s="48">
        <f t="shared" si="0"/>
        <v>1.0670800118098613</v>
      </c>
      <c r="H16" s="48">
        <f t="shared" si="1"/>
        <v>26.619427221730145</v>
      </c>
      <c r="I16" s="97">
        <v>12427</v>
      </c>
      <c r="J16" s="97">
        <v>2854</v>
      </c>
      <c r="K16" s="97">
        <v>1357</v>
      </c>
      <c r="L16" s="97">
        <v>296</v>
      </c>
      <c r="M16" s="97">
        <v>1</v>
      </c>
      <c r="N16" s="98">
        <f t="shared" si="2"/>
        <v>4508</v>
      </c>
      <c r="O16" s="96">
        <v>151</v>
      </c>
      <c r="P16" s="96">
        <v>1897</v>
      </c>
      <c r="Q16" s="96">
        <v>559</v>
      </c>
      <c r="R16" s="68"/>
      <c r="S16" s="7">
        <f t="shared" si="3"/>
        <v>16935</v>
      </c>
      <c r="T16" s="7">
        <f t="shared" si="4"/>
        <v>1</v>
      </c>
    </row>
    <row r="17" spans="1:20" s="7" customFormat="1" ht="13.5">
      <c r="A17" s="7">
        <v>11</v>
      </c>
      <c r="B17" s="24" t="s">
        <v>49</v>
      </c>
      <c r="C17" s="25" t="s">
        <v>172</v>
      </c>
      <c r="D17" s="99">
        <v>50744</v>
      </c>
      <c r="E17" s="100">
        <v>45084</v>
      </c>
      <c r="F17" s="101">
        <v>46590</v>
      </c>
      <c r="G17" s="29">
        <f t="shared" si="0"/>
        <v>1.0334043119510248</v>
      </c>
      <c r="H17" s="29">
        <f t="shared" si="1"/>
        <v>25.4990684056428</v>
      </c>
      <c r="I17" s="102">
        <v>33588</v>
      </c>
      <c r="J17" s="102">
        <v>7480</v>
      </c>
      <c r="K17" s="102">
        <v>3438</v>
      </c>
      <c r="L17" s="102">
        <v>530</v>
      </c>
      <c r="M17" s="102">
        <v>48</v>
      </c>
      <c r="N17" s="103">
        <f t="shared" si="2"/>
        <v>11496</v>
      </c>
      <c r="O17" s="101">
        <v>601</v>
      </c>
      <c r="P17" s="101">
        <v>4683</v>
      </c>
      <c r="Q17" s="101">
        <v>978</v>
      </c>
      <c r="R17" s="63"/>
      <c r="S17" s="7">
        <f t="shared" si="3"/>
        <v>45084</v>
      </c>
      <c r="T17" s="7">
        <f t="shared" si="4"/>
        <v>1</v>
      </c>
    </row>
    <row r="18" spans="1:20" s="7" customFormat="1" ht="13.5">
      <c r="A18" s="7">
        <v>12</v>
      </c>
      <c r="B18" s="33" t="s">
        <v>50</v>
      </c>
      <c r="C18" s="34" t="s">
        <v>173</v>
      </c>
      <c r="D18" s="89">
        <v>40369</v>
      </c>
      <c r="E18" s="90">
        <v>34651</v>
      </c>
      <c r="F18" s="91">
        <v>39585</v>
      </c>
      <c r="G18" s="38">
        <f t="shared" si="0"/>
        <v>1.1423912729791348</v>
      </c>
      <c r="H18" s="38">
        <f t="shared" si="1"/>
        <v>28.746645118467</v>
      </c>
      <c r="I18" s="92">
        <v>24690</v>
      </c>
      <c r="J18" s="92">
        <v>6241</v>
      </c>
      <c r="K18" s="92">
        <v>3041</v>
      </c>
      <c r="L18" s="92">
        <v>631</v>
      </c>
      <c r="M18" s="92">
        <v>48</v>
      </c>
      <c r="N18" s="93">
        <f t="shared" si="2"/>
        <v>9961</v>
      </c>
      <c r="O18" s="91">
        <v>607</v>
      </c>
      <c r="P18" s="91">
        <v>4572</v>
      </c>
      <c r="Q18" s="91">
        <v>2200</v>
      </c>
      <c r="R18" s="66"/>
      <c r="S18" s="7">
        <f t="shared" si="3"/>
        <v>34651</v>
      </c>
      <c r="T18" s="7">
        <f t="shared" si="4"/>
        <v>1</v>
      </c>
    </row>
    <row r="19" spans="1:20" s="7" customFormat="1" ht="13.5">
      <c r="A19" s="7">
        <v>13</v>
      </c>
      <c r="B19" s="33" t="s">
        <v>51</v>
      </c>
      <c r="C19" s="34" t="s">
        <v>174</v>
      </c>
      <c r="D19" s="89">
        <v>35443</v>
      </c>
      <c r="E19" s="90">
        <v>32035</v>
      </c>
      <c r="F19" s="91">
        <v>22213</v>
      </c>
      <c r="G19" s="38">
        <f t="shared" si="0"/>
        <v>0.6933978461058218</v>
      </c>
      <c r="H19" s="38">
        <f t="shared" si="1"/>
        <v>18.985484626190104</v>
      </c>
      <c r="I19" s="92">
        <v>25953</v>
      </c>
      <c r="J19" s="92">
        <v>4109</v>
      </c>
      <c r="K19" s="92">
        <v>1615</v>
      </c>
      <c r="L19" s="92">
        <v>358</v>
      </c>
      <c r="M19" s="92">
        <v>0</v>
      </c>
      <c r="N19" s="93">
        <f t="shared" si="2"/>
        <v>6082</v>
      </c>
      <c r="O19" s="91">
        <v>654</v>
      </c>
      <c r="P19" s="91">
        <v>3944</v>
      </c>
      <c r="Q19" s="91">
        <v>2741</v>
      </c>
      <c r="R19" s="66"/>
      <c r="S19" s="7">
        <f t="shared" si="3"/>
        <v>32035</v>
      </c>
      <c r="T19" s="7">
        <f t="shared" si="4"/>
        <v>1</v>
      </c>
    </row>
    <row r="20" spans="1:20" s="7" customFormat="1" ht="13.5">
      <c r="A20" s="7">
        <v>14</v>
      </c>
      <c r="B20" s="33" t="s">
        <v>52</v>
      </c>
      <c r="C20" s="34" t="s">
        <v>4</v>
      </c>
      <c r="D20" s="89">
        <v>21511</v>
      </c>
      <c r="E20" s="90">
        <v>19317</v>
      </c>
      <c r="F20" s="91">
        <v>16158</v>
      </c>
      <c r="G20" s="38">
        <f t="shared" si="0"/>
        <v>0.8364652896412487</v>
      </c>
      <c r="H20" s="38">
        <f t="shared" si="1"/>
        <v>22.534555055132785</v>
      </c>
      <c r="I20" s="92">
        <v>14964</v>
      </c>
      <c r="J20" s="92">
        <v>2875</v>
      </c>
      <c r="K20" s="92">
        <v>1250</v>
      </c>
      <c r="L20" s="92">
        <v>228</v>
      </c>
      <c r="M20" s="92">
        <v>0</v>
      </c>
      <c r="N20" s="93">
        <f t="shared" si="2"/>
        <v>4353</v>
      </c>
      <c r="O20" s="91">
        <v>356</v>
      </c>
      <c r="P20" s="91">
        <v>2006</v>
      </c>
      <c r="Q20" s="91">
        <v>1100</v>
      </c>
      <c r="R20" s="66"/>
      <c r="S20" s="7">
        <f t="shared" si="3"/>
        <v>19317</v>
      </c>
      <c r="T20" s="7">
        <f t="shared" si="4"/>
        <v>1</v>
      </c>
    </row>
    <row r="21" spans="1:20" s="7" customFormat="1" ht="13.5">
      <c r="A21" s="7">
        <v>15</v>
      </c>
      <c r="B21" s="109" t="s">
        <v>53</v>
      </c>
      <c r="C21" s="110" t="s">
        <v>175</v>
      </c>
      <c r="D21" s="111">
        <v>13053</v>
      </c>
      <c r="E21" s="112">
        <v>12301</v>
      </c>
      <c r="F21" s="159">
        <v>12467</v>
      </c>
      <c r="G21" s="114">
        <f t="shared" si="0"/>
        <v>1.0134948378180635</v>
      </c>
      <c r="H21" s="114">
        <f t="shared" si="1"/>
        <v>26.737663604584995</v>
      </c>
      <c r="I21" s="160">
        <v>9012</v>
      </c>
      <c r="J21" s="160">
        <v>2120</v>
      </c>
      <c r="K21" s="160">
        <v>967</v>
      </c>
      <c r="L21" s="160">
        <v>201</v>
      </c>
      <c r="M21" s="160">
        <v>1</v>
      </c>
      <c r="N21" s="161">
        <f t="shared" si="2"/>
        <v>3289</v>
      </c>
      <c r="O21" s="159">
        <v>61</v>
      </c>
      <c r="P21" s="159">
        <v>432</v>
      </c>
      <c r="Q21" s="159">
        <v>195</v>
      </c>
      <c r="R21" s="66"/>
      <c r="S21" s="7">
        <f t="shared" si="3"/>
        <v>12301</v>
      </c>
      <c r="T21" s="7">
        <f t="shared" si="4"/>
        <v>1</v>
      </c>
    </row>
    <row r="22" spans="1:20" s="7" customFormat="1" ht="13.5">
      <c r="A22" s="7">
        <v>16</v>
      </c>
      <c r="B22" s="24" t="s">
        <v>54</v>
      </c>
      <c r="C22" s="25" t="s">
        <v>176</v>
      </c>
      <c r="D22" s="99">
        <v>5754</v>
      </c>
      <c r="E22" s="100">
        <v>5539</v>
      </c>
      <c r="F22" s="101">
        <v>6637</v>
      </c>
      <c r="G22" s="29">
        <f t="shared" si="0"/>
        <v>1.1982307275681532</v>
      </c>
      <c r="H22" s="29">
        <f t="shared" si="1"/>
        <v>28.579165914424987</v>
      </c>
      <c r="I22" s="102">
        <v>3956</v>
      </c>
      <c r="J22" s="102">
        <v>1046</v>
      </c>
      <c r="K22" s="102">
        <v>447</v>
      </c>
      <c r="L22" s="102">
        <v>90</v>
      </c>
      <c r="M22" s="102">
        <v>0</v>
      </c>
      <c r="N22" s="103">
        <f t="shared" si="2"/>
        <v>1583</v>
      </c>
      <c r="O22" s="101">
        <v>100</v>
      </c>
      <c r="P22" s="101">
        <v>677</v>
      </c>
      <c r="Q22" s="101">
        <v>342</v>
      </c>
      <c r="R22" s="66"/>
      <c r="S22" s="7">
        <f t="shared" si="3"/>
        <v>5539</v>
      </c>
      <c r="T22" s="7">
        <f t="shared" si="4"/>
        <v>1</v>
      </c>
    </row>
    <row r="23" spans="1:20" s="42" customFormat="1" ht="13.5">
      <c r="A23" s="7">
        <v>17</v>
      </c>
      <c r="B23" s="64" t="s">
        <v>55</v>
      </c>
      <c r="C23" s="52" t="s">
        <v>177</v>
      </c>
      <c r="D23" s="89">
        <v>6536</v>
      </c>
      <c r="E23" s="195">
        <v>6249</v>
      </c>
      <c r="F23" s="91">
        <v>8056</v>
      </c>
      <c r="G23" s="154">
        <f t="shared" si="0"/>
        <v>1.2891662666026564</v>
      </c>
      <c r="H23" s="154">
        <f t="shared" si="1"/>
        <v>34.45351256200992</v>
      </c>
      <c r="I23" s="92">
        <v>4096</v>
      </c>
      <c r="J23" s="92">
        <v>1349</v>
      </c>
      <c r="K23" s="92">
        <v>660</v>
      </c>
      <c r="L23" s="92">
        <v>125</v>
      </c>
      <c r="M23" s="92">
        <v>19</v>
      </c>
      <c r="N23" s="196">
        <f t="shared" si="2"/>
        <v>2153</v>
      </c>
      <c r="O23" s="91">
        <v>48</v>
      </c>
      <c r="P23" s="91">
        <v>726</v>
      </c>
      <c r="Q23" s="91">
        <v>84</v>
      </c>
      <c r="R23" s="66"/>
      <c r="S23" s="42">
        <f t="shared" si="3"/>
        <v>6249</v>
      </c>
      <c r="T23" s="42">
        <f t="shared" si="4"/>
        <v>1</v>
      </c>
    </row>
    <row r="24" spans="1:20" s="7" customFormat="1" ht="13.5">
      <c r="A24" s="7">
        <v>18</v>
      </c>
      <c r="B24" s="33" t="s">
        <v>56</v>
      </c>
      <c r="C24" s="34" t="s">
        <v>178</v>
      </c>
      <c r="D24" s="89">
        <v>7455</v>
      </c>
      <c r="E24" s="90">
        <v>7114</v>
      </c>
      <c r="F24" s="91">
        <v>6399</v>
      </c>
      <c r="G24" s="38">
        <f t="shared" si="0"/>
        <v>0.8994939555805455</v>
      </c>
      <c r="H24" s="38">
        <f t="shared" si="1"/>
        <v>26.806297441664324</v>
      </c>
      <c r="I24" s="92">
        <v>5207</v>
      </c>
      <c r="J24" s="92">
        <v>1220</v>
      </c>
      <c r="K24" s="92">
        <v>547</v>
      </c>
      <c r="L24" s="92">
        <v>124</v>
      </c>
      <c r="M24" s="92">
        <v>16</v>
      </c>
      <c r="N24" s="93">
        <f t="shared" si="2"/>
        <v>1907</v>
      </c>
      <c r="O24" s="91">
        <v>46</v>
      </c>
      <c r="P24" s="91">
        <v>655</v>
      </c>
      <c r="Q24" s="91">
        <v>373</v>
      </c>
      <c r="R24" s="66"/>
      <c r="S24" s="7">
        <f t="shared" si="3"/>
        <v>7114</v>
      </c>
      <c r="T24" s="7">
        <f t="shared" si="4"/>
        <v>1</v>
      </c>
    </row>
    <row r="25" spans="1:20" s="42" customFormat="1" ht="13.5">
      <c r="A25" s="7">
        <v>19</v>
      </c>
      <c r="B25" s="64" t="s">
        <v>57</v>
      </c>
      <c r="C25" s="52" t="s">
        <v>179</v>
      </c>
      <c r="D25" s="89">
        <v>7911</v>
      </c>
      <c r="E25" s="195">
        <v>6726</v>
      </c>
      <c r="F25" s="91">
        <v>7670</v>
      </c>
      <c r="G25" s="154">
        <f t="shared" si="0"/>
        <v>1.1403508771929824</v>
      </c>
      <c r="H25" s="154">
        <f t="shared" si="1"/>
        <v>34.03211418376449</v>
      </c>
      <c r="I25" s="92">
        <v>4437</v>
      </c>
      <c r="J25" s="92">
        <v>1364</v>
      </c>
      <c r="K25" s="92">
        <v>692</v>
      </c>
      <c r="L25" s="92">
        <v>201</v>
      </c>
      <c r="M25" s="92">
        <v>32</v>
      </c>
      <c r="N25" s="196">
        <f t="shared" si="2"/>
        <v>2289</v>
      </c>
      <c r="O25" s="91">
        <v>181</v>
      </c>
      <c r="P25" s="91">
        <v>817</v>
      </c>
      <c r="Q25" s="91">
        <v>192</v>
      </c>
      <c r="R25" s="66"/>
      <c r="S25" s="42">
        <f t="shared" si="3"/>
        <v>6726</v>
      </c>
      <c r="T25" s="42">
        <f t="shared" si="4"/>
        <v>1</v>
      </c>
    </row>
    <row r="26" spans="1:20" s="7" customFormat="1" ht="13.5">
      <c r="A26" s="7">
        <v>20</v>
      </c>
      <c r="B26" s="53" t="s">
        <v>58</v>
      </c>
      <c r="C26" s="54" t="s">
        <v>180</v>
      </c>
      <c r="D26" s="94">
        <v>16314</v>
      </c>
      <c r="E26" s="95">
        <v>14819</v>
      </c>
      <c r="F26" s="96">
        <v>15278</v>
      </c>
      <c r="G26" s="48">
        <f t="shared" si="0"/>
        <v>1.0309737499156488</v>
      </c>
      <c r="H26" s="48">
        <f t="shared" si="1"/>
        <v>26.040893447601054</v>
      </c>
      <c r="I26" s="97">
        <v>10960</v>
      </c>
      <c r="J26" s="97">
        <v>2529</v>
      </c>
      <c r="K26" s="97">
        <v>1027</v>
      </c>
      <c r="L26" s="97">
        <v>303</v>
      </c>
      <c r="M26" s="97">
        <v>0</v>
      </c>
      <c r="N26" s="98">
        <f t="shared" si="2"/>
        <v>3859</v>
      </c>
      <c r="O26" s="96">
        <v>196</v>
      </c>
      <c r="P26" s="96">
        <v>1388</v>
      </c>
      <c r="Q26" s="96">
        <v>77</v>
      </c>
      <c r="R26" s="68"/>
      <c r="S26" s="7">
        <f t="shared" si="3"/>
        <v>14819</v>
      </c>
      <c r="T26" s="7">
        <f t="shared" si="4"/>
        <v>1</v>
      </c>
    </row>
    <row r="27" spans="1:20" s="7" customFormat="1" ht="13.5">
      <c r="A27" s="7">
        <v>21</v>
      </c>
      <c r="B27" s="24" t="s">
        <v>59</v>
      </c>
      <c r="C27" s="25" t="s">
        <v>181</v>
      </c>
      <c r="D27" s="99">
        <v>15840</v>
      </c>
      <c r="E27" s="100">
        <v>14749</v>
      </c>
      <c r="F27" s="101">
        <v>11761</v>
      </c>
      <c r="G27" s="29">
        <f t="shared" si="0"/>
        <v>0.7974099938978914</v>
      </c>
      <c r="H27" s="29">
        <f t="shared" si="1"/>
        <v>21.01837412705946</v>
      </c>
      <c r="I27" s="102">
        <v>11649</v>
      </c>
      <c r="J27" s="102">
        <v>2037</v>
      </c>
      <c r="K27" s="102">
        <v>867</v>
      </c>
      <c r="L27" s="102">
        <v>196</v>
      </c>
      <c r="M27" s="102">
        <v>0</v>
      </c>
      <c r="N27" s="103">
        <f t="shared" si="2"/>
        <v>3100</v>
      </c>
      <c r="O27" s="101">
        <v>159</v>
      </c>
      <c r="P27" s="101">
        <v>1550</v>
      </c>
      <c r="Q27" s="101">
        <v>326</v>
      </c>
      <c r="R27" s="63"/>
      <c r="S27" s="7">
        <f t="shared" si="3"/>
        <v>14749</v>
      </c>
      <c r="T27" s="7">
        <f t="shared" si="4"/>
        <v>1</v>
      </c>
    </row>
    <row r="28" spans="1:20" s="42" customFormat="1" ht="13.5">
      <c r="A28" s="7">
        <v>22</v>
      </c>
      <c r="B28" s="64" t="s">
        <v>60</v>
      </c>
      <c r="C28" s="52" t="s">
        <v>182</v>
      </c>
      <c r="D28" s="89">
        <v>20944</v>
      </c>
      <c r="E28" s="195">
        <v>19758</v>
      </c>
      <c r="F28" s="91">
        <v>14946</v>
      </c>
      <c r="G28" s="154">
        <f t="shared" si="0"/>
        <v>0.7564530822957789</v>
      </c>
      <c r="H28" s="154">
        <f t="shared" si="1"/>
        <v>20.077943111650974</v>
      </c>
      <c r="I28" s="92">
        <v>15791</v>
      </c>
      <c r="J28" s="92">
        <v>2626</v>
      </c>
      <c r="K28" s="92">
        <v>1071</v>
      </c>
      <c r="L28" s="92">
        <v>270</v>
      </c>
      <c r="M28" s="92">
        <v>0</v>
      </c>
      <c r="N28" s="196">
        <f t="shared" si="2"/>
        <v>3967</v>
      </c>
      <c r="O28" s="91">
        <v>118</v>
      </c>
      <c r="P28" s="91">
        <v>2330</v>
      </c>
      <c r="Q28" s="91">
        <v>0</v>
      </c>
      <c r="R28" s="66"/>
      <c r="S28" s="42">
        <f t="shared" si="3"/>
        <v>19758</v>
      </c>
      <c r="T28" s="42">
        <f t="shared" si="4"/>
        <v>1</v>
      </c>
    </row>
    <row r="29" spans="1:20" s="7" customFormat="1" ht="13.5">
      <c r="A29" s="7">
        <v>23</v>
      </c>
      <c r="B29" s="33" t="s">
        <v>61</v>
      </c>
      <c r="C29" s="34" t="s">
        <v>183</v>
      </c>
      <c r="D29" s="89">
        <v>40367</v>
      </c>
      <c r="E29" s="90">
        <v>37931</v>
      </c>
      <c r="F29" s="91">
        <v>26068</v>
      </c>
      <c r="G29" s="38">
        <f t="shared" si="0"/>
        <v>0.6872478974980887</v>
      </c>
      <c r="H29" s="38">
        <f t="shared" si="1"/>
        <v>18.944926313569376</v>
      </c>
      <c r="I29" s="92">
        <v>30745</v>
      </c>
      <c r="J29" s="92">
        <v>4775</v>
      </c>
      <c r="K29" s="92">
        <v>1950</v>
      </c>
      <c r="L29" s="92">
        <v>461</v>
      </c>
      <c r="M29" s="92">
        <v>0</v>
      </c>
      <c r="N29" s="93">
        <f t="shared" si="2"/>
        <v>7186</v>
      </c>
      <c r="O29" s="91">
        <v>1715</v>
      </c>
      <c r="P29" s="91">
        <v>6173</v>
      </c>
      <c r="Q29" s="91">
        <v>2207</v>
      </c>
      <c r="R29" s="66"/>
      <c r="S29" s="7">
        <f t="shared" si="3"/>
        <v>37931</v>
      </c>
      <c r="T29" s="7">
        <f t="shared" si="4"/>
        <v>1</v>
      </c>
    </row>
    <row r="30" spans="1:20" s="7" customFormat="1" ht="13.5">
      <c r="A30" s="7">
        <v>24</v>
      </c>
      <c r="B30" s="33" t="s">
        <v>62</v>
      </c>
      <c r="C30" s="34" t="s">
        <v>184</v>
      </c>
      <c r="D30" s="89">
        <v>17405</v>
      </c>
      <c r="E30" s="90">
        <v>16050</v>
      </c>
      <c r="F30" s="91">
        <v>21597</v>
      </c>
      <c r="G30" s="38">
        <f t="shared" si="0"/>
        <v>1.345607476635514</v>
      </c>
      <c r="H30" s="38">
        <f t="shared" si="1"/>
        <v>29.570093457943926</v>
      </c>
      <c r="I30" s="92">
        <v>11304</v>
      </c>
      <c r="J30" s="92">
        <v>2992</v>
      </c>
      <c r="K30" s="92">
        <v>1334</v>
      </c>
      <c r="L30" s="92">
        <v>372</v>
      </c>
      <c r="M30" s="92">
        <v>48</v>
      </c>
      <c r="N30" s="93">
        <f t="shared" si="2"/>
        <v>4746</v>
      </c>
      <c r="O30" s="91">
        <v>263</v>
      </c>
      <c r="P30" s="91">
        <v>2306</v>
      </c>
      <c r="Q30" s="91">
        <v>384</v>
      </c>
      <c r="R30" s="66"/>
      <c r="S30" s="7">
        <f t="shared" si="3"/>
        <v>16050</v>
      </c>
      <c r="T30" s="7">
        <f t="shared" si="4"/>
        <v>1</v>
      </c>
    </row>
    <row r="31" spans="1:20" s="42" customFormat="1" ht="13.5">
      <c r="A31" s="7">
        <v>25</v>
      </c>
      <c r="B31" s="139" t="s">
        <v>63</v>
      </c>
      <c r="C31" s="162" t="s">
        <v>185</v>
      </c>
      <c r="D31" s="157">
        <v>14304</v>
      </c>
      <c r="E31" s="158">
        <v>12540</v>
      </c>
      <c r="F31" s="159">
        <v>14203</v>
      </c>
      <c r="G31" s="114">
        <f t="shared" si="0"/>
        <v>1.132615629984051</v>
      </c>
      <c r="H31" s="114">
        <f t="shared" si="1"/>
        <v>28.9792663476874</v>
      </c>
      <c r="I31" s="160">
        <v>8906</v>
      </c>
      <c r="J31" s="160">
        <v>2261</v>
      </c>
      <c r="K31" s="160">
        <v>1117</v>
      </c>
      <c r="L31" s="160">
        <v>252</v>
      </c>
      <c r="M31" s="160">
        <v>4</v>
      </c>
      <c r="N31" s="161">
        <f t="shared" si="2"/>
        <v>3634</v>
      </c>
      <c r="O31" s="159">
        <v>19</v>
      </c>
      <c r="P31" s="159">
        <v>1623</v>
      </c>
      <c r="Q31" s="159">
        <v>0</v>
      </c>
      <c r="R31" s="66"/>
      <c r="S31" s="42">
        <f t="shared" si="3"/>
        <v>12540</v>
      </c>
      <c r="T31" s="42">
        <f t="shared" si="4"/>
        <v>1</v>
      </c>
    </row>
    <row r="32" spans="1:20" s="7" customFormat="1" ht="13.5">
      <c r="A32" s="7">
        <v>26</v>
      </c>
      <c r="B32" s="24" t="s">
        <v>64</v>
      </c>
      <c r="C32" s="25" t="s">
        <v>186</v>
      </c>
      <c r="D32" s="99">
        <v>11070</v>
      </c>
      <c r="E32" s="100">
        <v>10074</v>
      </c>
      <c r="F32" s="101">
        <v>11138</v>
      </c>
      <c r="G32" s="29">
        <f t="shared" si="0"/>
        <v>1.1056184236648798</v>
      </c>
      <c r="H32" s="29">
        <f t="shared" si="1"/>
        <v>28.44947389319039</v>
      </c>
      <c r="I32" s="102">
        <v>7208</v>
      </c>
      <c r="J32" s="102">
        <v>1829</v>
      </c>
      <c r="K32" s="102">
        <v>830</v>
      </c>
      <c r="L32" s="102">
        <v>207</v>
      </c>
      <c r="M32" s="102">
        <v>0</v>
      </c>
      <c r="N32" s="103">
        <f t="shared" si="2"/>
        <v>2866</v>
      </c>
      <c r="O32" s="101">
        <v>243</v>
      </c>
      <c r="P32" s="101">
        <v>1350</v>
      </c>
      <c r="Q32" s="101">
        <v>379</v>
      </c>
      <c r="R32" s="66"/>
      <c r="S32" s="7">
        <f t="shared" si="3"/>
        <v>10074</v>
      </c>
      <c r="T32" s="7">
        <f t="shared" si="4"/>
        <v>1</v>
      </c>
    </row>
    <row r="33" spans="1:20" s="7" customFormat="1" ht="13.5">
      <c r="A33" s="7">
        <v>27</v>
      </c>
      <c r="B33" s="33" t="s">
        <v>65</v>
      </c>
      <c r="C33" s="34" t="s">
        <v>187</v>
      </c>
      <c r="D33" s="89">
        <v>43086</v>
      </c>
      <c r="E33" s="90">
        <v>34430</v>
      </c>
      <c r="F33" s="91">
        <v>35114</v>
      </c>
      <c r="G33" s="38">
        <f t="shared" si="0"/>
        <v>1.0198663955852454</v>
      </c>
      <c r="H33" s="38">
        <f t="shared" si="1"/>
        <v>27.4644205634621</v>
      </c>
      <c r="I33" s="92">
        <v>24974</v>
      </c>
      <c r="J33" s="92">
        <v>6186</v>
      </c>
      <c r="K33" s="92">
        <v>2685</v>
      </c>
      <c r="L33" s="92">
        <v>539</v>
      </c>
      <c r="M33" s="92">
        <v>46</v>
      </c>
      <c r="N33" s="93">
        <f t="shared" si="2"/>
        <v>9456</v>
      </c>
      <c r="O33" s="91">
        <v>1156</v>
      </c>
      <c r="P33" s="91">
        <v>4429</v>
      </c>
      <c r="Q33" s="91">
        <v>1913</v>
      </c>
      <c r="R33" s="66"/>
      <c r="S33" s="7">
        <f t="shared" si="3"/>
        <v>34430</v>
      </c>
      <c r="T33" s="7">
        <f t="shared" si="4"/>
        <v>1</v>
      </c>
    </row>
    <row r="34" spans="1:20" s="7" customFormat="1" ht="13.5">
      <c r="A34" s="7">
        <v>28</v>
      </c>
      <c r="B34" s="33" t="s">
        <v>66</v>
      </c>
      <c r="C34" s="34" t="s">
        <v>188</v>
      </c>
      <c r="D34" s="89">
        <v>23443</v>
      </c>
      <c r="E34" s="90">
        <v>22035</v>
      </c>
      <c r="F34" s="91">
        <v>19449</v>
      </c>
      <c r="G34" s="38">
        <f t="shared" si="0"/>
        <v>0.8826412525527569</v>
      </c>
      <c r="H34" s="38">
        <f t="shared" si="1"/>
        <v>23.253914227365556</v>
      </c>
      <c r="I34" s="92">
        <v>16911</v>
      </c>
      <c r="J34" s="92">
        <v>3452</v>
      </c>
      <c r="K34" s="92">
        <v>1344</v>
      </c>
      <c r="L34" s="92">
        <v>328</v>
      </c>
      <c r="M34" s="92">
        <v>0</v>
      </c>
      <c r="N34" s="93">
        <f t="shared" si="2"/>
        <v>5124</v>
      </c>
      <c r="O34" s="91">
        <v>367</v>
      </c>
      <c r="P34" s="91">
        <v>2730</v>
      </c>
      <c r="Q34" s="91">
        <v>583</v>
      </c>
      <c r="R34" s="66"/>
      <c r="S34" s="7">
        <f t="shared" si="3"/>
        <v>22035</v>
      </c>
      <c r="T34" s="7">
        <f t="shared" si="4"/>
        <v>1</v>
      </c>
    </row>
    <row r="35" spans="1:20" s="7" customFormat="1" ht="13.5">
      <c r="A35" s="7">
        <v>29</v>
      </c>
      <c r="B35" s="33" t="s">
        <v>67</v>
      </c>
      <c r="C35" s="34" t="s">
        <v>189</v>
      </c>
      <c r="D35" s="89">
        <v>9303</v>
      </c>
      <c r="E35" s="90">
        <v>7314</v>
      </c>
      <c r="F35" s="91">
        <v>8150</v>
      </c>
      <c r="G35" s="38">
        <f t="shared" si="0"/>
        <v>1.1143013398960897</v>
      </c>
      <c r="H35" s="38">
        <f t="shared" si="1"/>
        <v>28.67104183757178</v>
      </c>
      <c r="I35" s="92">
        <v>5217</v>
      </c>
      <c r="J35" s="92">
        <v>1314</v>
      </c>
      <c r="K35" s="92">
        <v>673</v>
      </c>
      <c r="L35" s="92">
        <v>110</v>
      </c>
      <c r="M35" s="92">
        <v>0</v>
      </c>
      <c r="N35" s="93">
        <f t="shared" si="2"/>
        <v>2097</v>
      </c>
      <c r="O35" s="91">
        <v>111</v>
      </c>
      <c r="P35" s="91">
        <v>977</v>
      </c>
      <c r="Q35" s="91">
        <v>196</v>
      </c>
      <c r="R35" s="66"/>
      <c r="S35" s="7">
        <f t="shared" si="3"/>
        <v>7314</v>
      </c>
      <c r="T35" s="7">
        <f t="shared" si="4"/>
        <v>1</v>
      </c>
    </row>
    <row r="36" spans="1:20" s="7" customFormat="1" ht="13.5">
      <c r="A36" s="7">
        <v>30</v>
      </c>
      <c r="B36" s="53" t="s">
        <v>68</v>
      </c>
      <c r="C36" s="44" t="s">
        <v>5</v>
      </c>
      <c r="D36" s="94">
        <v>5625</v>
      </c>
      <c r="E36" s="95">
        <v>5077</v>
      </c>
      <c r="F36" s="96">
        <v>7151</v>
      </c>
      <c r="G36" s="48">
        <f t="shared" si="0"/>
        <v>1.4085089619854245</v>
      </c>
      <c r="H36" s="48">
        <f t="shared" si="1"/>
        <v>32.873744337207015</v>
      </c>
      <c r="I36" s="97">
        <v>3408</v>
      </c>
      <c r="J36" s="97">
        <v>992</v>
      </c>
      <c r="K36" s="97">
        <v>555</v>
      </c>
      <c r="L36" s="97">
        <v>122</v>
      </c>
      <c r="M36" s="97">
        <v>0</v>
      </c>
      <c r="N36" s="98">
        <f t="shared" si="2"/>
        <v>1669</v>
      </c>
      <c r="O36" s="96">
        <v>47</v>
      </c>
      <c r="P36" s="96">
        <v>559</v>
      </c>
      <c r="Q36" s="96">
        <v>6</v>
      </c>
      <c r="R36" s="68"/>
      <c r="S36" s="7">
        <f t="shared" si="3"/>
        <v>5077</v>
      </c>
      <c r="T36" s="7">
        <f t="shared" si="4"/>
        <v>1</v>
      </c>
    </row>
    <row r="37" spans="1:20" s="7" customFormat="1" ht="13.5">
      <c r="A37" s="7">
        <v>31</v>
      </c>
      <c r="B37" s="24" t="s">
        <v>69</v>
      </c>
      <c r="C37" s="25" t="s">
        <v>190</v>
      </c>
      <c r="D37" s="99">
        <v>5435</v>
      </c>
      <c r="E37" s="100">
        <v>5213</v>
      </c>
      <c r="F37" s="101">
        <v>5151</v>
      </c>
      <c r="G37" s="29">
        <f t="shared" si="0"/>
        <v>0.9881066564358335</v>
      </c>
      <c r="H37" s="29">
        <f t="shared" si="1"/>
        <v>24.995204296949932</v>
      </c>
      <c r="I37" s="102">
        <v>3910</v>
      </c>
      <c r="J37" s="102">
        <v>845</v>
      </c>
      <c r="K37" s="102">
        <v>384</v>
      </c>
      <c r="L37" s="102">
        <v>74</v>
      </c>
      <c r="M37" s="102">
        <v>0</v>
      </c>
      <c r="N37" s="103">
        <f t="shared" si="2"/>
        <v>1303</v>
      </c>
      <c r="O37" s="101">
        <v>201</v>
      </c>
      <c r="P37" s="101">
        <v>739</v>
      </c>
      <c r="Q37" s="101">
        <v>1349</v>
      </c>
      <c r="R37" s="63"/>
      <c r="S37" s="7">
        <f t="shared" si="3"/>
        <v>5213</v>
      </c>
      <c r="T37" s="7">
        <f t="shared" si="4"/>
        <v>1</v>
      </c>
    </row>
    <row r="38" spans="1:20" s="7" customFormat="1" ht="13.5">
      <c r="A38" s="7">
        <v>32</v>
      </c>
      <c r="B38" s="33" t="s">
        <v>70</v>
      </c>
      <c r="C38" s="34" t="s">
        <v>191</v>
      </c>
      <c r="D38" s="89">
        <v>6262</v>
      </c>
      <c r="E38" s="90">
        <v>5772</v>
      </c>
      <c r="F38" s="91">
        <v>5900</v>
      </c>
      <c r="G38" s="38">
        <f t="shared" si="0"/>
        <v>1.022176022176022</v>
      </c>
      <c r="H38" s="38">
        <f t="shared" si="1"/>
        <v>27.40817740817741</v>
      </c>
      <c r="I38" s="92">
        <v>4190</v>
      </c>
      <c r="J38" s="92">
        <v>1006</v>
      </c>
      <c r="K38" s="92">
        <v>452</v>
      </c>
      <c r="L38" s="92">
        <v>90</v>
      </c>
      <c r="M38" s="92">
        <v>34</v>
      </c>
      <c r="N38" s="93">
        <f t="shared" si="2"/>
        <v>1582</v>
      </c>
      <c r="O38" s="91">
        <v>58</v>
      </c>
      <c r="P38" s="91">
        <v>686</v>
      </c>
      <c r="Q38" s="91">
        <v>259</v>
      </c>
      <c r="R38" s="66"/>
      <c r="S38" s="7">
        <f t="shared" si="3"/>
        <v>5772</v>
      </c>
      <c r="T38" s="7">
        <f t="shared" si="4"/>
        <v>1</v>
      </c>
    </row>
    <row r="39" spans="1:20" s="7" customFormat="1" ht="13.5">
      <c r="A39" s="7">
        <v>33</v>
      </c>
      <c r="B39" s="33" t="s">
        <v>71</v>
      </c>
      <c r="C39" s="34" t="s">
        <v>192</v>
      </c>
      <c r="D39" s="89">
        <v>17875</v>
      </c>
      <c r="E39" s="90">
        <v>14787</v>
      </c>
      <c r="F39" s="91">
        <v>14839</v>
      </c>
      <c r="G39" s="38">
        <f aca="true" t="shared" si="5" ref="G39:G57">F39/E39</f>
        <v>1.0035166024210456</v>
      </c>
      <c r="H39" s="38">
        <f aca="true" t="shared" si="6" ref="H39:H57">N39/E39*100</f>
        <v>26.455670521403935</v>
      </c>
      <c r="I39" s="92">
        <v>10875</v>
      </c>
      <c r="J39" s="92">
        <v>2500</v>
      </c>
      <c r="K39" s="92">
        <v>1160</v>
      </c>
      <c r="L39" s="92">
        <v>222</v>
      </c>
      <c r="M39" s="92">
        <v>30</v>
      </c>
      <c r="N39" s="93">
        <f t="shared" si="2"/>
        <v>3912</v>
      </c>
      <c r="O39" s="91">
        <v>335</v>
      </c>
      <c r="P39" s="91">
        <v>2830</v>
      </c>
      <c r="Q39" s="91">
        <v>1513</v>
      </c>
      <c r="R39" s="66"/>
      <c r="S39" s="7">
        <f t="shared" si="3"/>
        <v>14787</v>
      </c>
      <c r="T39" s="7">
        <f t="shared" si="4"/>
        <v>1</v>
      </c>
    </row>
    <row r="40" spans="1:20" s="7" customFormat="1" ht="13.5">
      <c r="A40" s="7">
        <v>34</v>
      </c>
      <c r="B40" s="33" t="s">
        <v>72</v>
      </c>
      <c r="C40" s="34" t="s">
        <v>193</v>
      </c>
      <c r="D40" s="89">
        <v>8666</v>
      </c>
      <c r="E40" s="90">
        <v>7181</v>
      </c>
      <c r="F40" s="91">
        <v>6164</v>
      </c>
      <c r="G40" s="38">
        <f t="shared" si="5"/>
        <v>0.8583762707143852</v>
      </c>
      <c r="H40" s="38">
        <f t="shared" si="6"/>
        <v>24.81548530845286</v>
      </c>
      <c r="I40" s="92">
        <v>5399</v>
      </c>
      <c r="J40" s="92">
        <v>1142</v>
      </c>
      <c r="K40" s="92">
        <v>445</v>
      </c>
      <c r="L40" s="92">
        <v>184</v>
      </c>
      <c r="M40" s="92">
        <v>11</v>
      </c>
      <c r="N40" s="93">
        <f t="shared" si="2"/>
        <v>1782</v>
      </c>
      <c r="O40" s="91">
        <v>144</v>
      </c>
      <c r="P40" s="91">
        <v>699</v>
      </c>
      <c r="Q40" s="91">
        <v>89</v>
      </c>
      <c r="R40" s="66"/>
      <c r="S40" s="7">
        <f t="shared" si="3"/>
        <v>7181</v>
      </c>
      <c r="T40" s="7">
        <f t="shared" si="4"/>
        <v>1</v>
      </c>
    </row>
    <row r="41" spans="1:20" s="7" customFormat="1" ht="13.5">
      <c r="A41" s="7">
        <v>35</v>
      </c>
      <c r="B41" s="109" t="s">
        <v>73</v>
      </c>
      <c r="C41" s="110" t="s">
        <v>194</v>
      </c>
      <c r="D41" s="157">
        <v>12225</v>
      </c>
      <c r="E41" s="158">
        <v>10774</v>
      </c>
      <c r="F41" s="159">
        <v>10366</v>
      </c>
      <c r="G41" s="114">
        <f t="shared" si="5"/>
        <v>0.9621310562465194</v>
      </c>
      <c r="H41" s="114">
        <f t="shared" si="6"/>
        <v>26.04418043437906</v>
      </c>
      <c r="I41" s="160">
        <v>7968</v>
      </c>
      <c r="J41" s="160">
        <v>1882</v>
      </c>
      <c r="K41" s="160">
        <v>719</v>
      </c>
      <c r="L41" s="160">
        <v>205</v>
      </c>
      <c r="M41" s="160">
        <v>0</v>
      </c>
      <c r="N41" s="161">
        <f t="shared" si="2"/>
        <v>2806</v>
      </c>
      <c r="O41" s="159">
        <v>141</v>
      </c>
      <c r="P41" s="159">
        <v>1222</v>
      </c>
      <c r="Q41" s="159">
        <v>255</v>
      </c>
      <c r="R41" s="66"/>
      <c r="S41" s="7">
        <f t="shared" si="3"/>
        <v>10774</v>
      </c>
      <c r="T41" s="7">
        <f t="shared" si="4"/>
        <v>1</v>
      </c>
    </row>
    <row r="42" spans="1:20" s="7" customFormat="1" ht="13.5">
      <c r="A42" s="7">
        <v>36</v>
      </c>
      <c r="B42" s="24" t="s">
        <v>74</v>
      </c>
      <c r="C42" s="25" t="s">
        <v>195</v>
      </c>
      <c r="D42" s="99">
        <v>6605</v>
      </c>
      <c r="E42" s="100">
        <v>5971</v>
      </c>
      <c r="F42" s="101">
        <v>8237</v>
      </c>
      <c r="G42" s="29">
        <f t="shared" si="5"/>
        <v>1.3795009211187406</v>
      </c>
      <c r="H42" s="29">
        <f t="shared" si="6"/>
        <v>35.5886786132976</v>
      </c>
      <c r="I42" s="102">
        <v>3846</v>
      </c>
      <c r="J42" s="102">
        <v>1257</v>
      </c>
      <c r="K42" s="102">
        <v>667</v>
      </c>
      <c r="L42" s="102">
        <v>193</v>
      </c>
      <c r="M42" s="102">
        <v>8</v>
      </c>
      <c r="N42" s="103">
        <f t="shared" si="2"/>
        <v>2125</v>
      </c>
      <c r="O42" s="101">
        <v>166</v>
      </c>
      <c r="P42" s="101">
        <v>1297</v>
      </c>
      <c r="Q42" s="101">
        <v>428</v>
      </c>
      <c r="R42" s="66"/>
      <c r="S42" s="7">
        <f t="shared" si="3"/>
        <v>5971</v>
      </c>
      <c r="T42" s="7">
        <f t="shared" si="4"/>
        <v>1</v>
      </c>
    </row>
    <row r="43" spans="1:20" s="7" customFormat="1" ht="13.5">
      <c r="A43" s="7">
        <v>37</v>
      </c>
      <c r="B43" s="33" t="s">
        <v>75</v>
      </c>
      <c r="C43" s="34" t="s">
        <v>196</v>
      </c>
      <c r="D43" s="89">
        <v>4997</v>
      </c>
      <c r="E43" s="90">
        <v>4472</v>
      </c>
      <c r="F43" s="91">
        <v>6574</v>
      </c>
      <c r="G43" s="38">
        <f t="shared" si="5"/>
        <v>1.470035778175313</v>
      </c>
      <c r="H43" s="38">
        <f t="shared" si="6"/>
        <v>35.86762075134168</v>
      </c>
      <c r="I43" s="92">
        <v>2868</v>
      </c>
      <c r="J43" s="92">
        <v>974</v>
      </c>
      <c r="K43" s="92">
        <v>532</v>
      </c>
      <c r="L43" s="92">
        <v>97</v>
      </c>
      <c r="M43" s="92">
        <v>1</v>
      </c>
      <c r="N43" s="93">
        <f t="shared" si="2"/>
        <v>1604</v>
      </c>
      <c r="O43" s="91">
        <v>12</v>
      </c>
      <c r="P43" s="91">
        <v>471</v>
      </c>
      <c r="Q43" s="91">
        <v>18</v>
      </c>
      <c r="R43" s="66"/>
      <c r="S43" s="7">
        <f t="shared" si="3"/>
        <v>4472</v>
      </c>
      <c r="T43" s="7">
        <f t="shared" si="4"/>
        <v>1</v>
      </c>
    </row>
    <row r="44" spans="1:20" s="7" customFormat="1" ht="13.5">
      <c r="A44" s="7">
        <v>38</v>
      </c>
      <c r="B44" s="33" t="s">
        <v>76</v>
      </c>
      <c r="C44" s="34" t="s">
        <v>197</v>
      </c>
      <c r="D44" s="89">
        <v>7774</v>
      </c>
      <c r="E44" s="90">
        <v>6678</v>
      </c>
      <c r="F44" s="91">
        <v>8095</v>
      </c>
      <c r="G44" s="38">
        <f t="shared" si="5"/>
        <v>1.212189278227014</v>
      </c>
      <c r="H44" s="38">
        <f t="shared" si="6"/>
        <v>30.62294100029949</v>
      </c>
      <c r="I44" s="92">
        <v>4633</v>
      </c>
      <c r="J44" s="92">
        <v>1212</v>
      </c>
      <c r="K44" s="92">
        <v>595</v>
      </c>
      <c r="L44" s="92">
        <v>234</v>
      </c>
      <c r="M44" s="92">
        <v>4</v>
      </c>
      <c r="N44" s="93">
        <f t="shared" si="2"/>
        <v>2045</v>
      </c>
      <c r="O44" s="91">
        <v>80</v>
      </c>
      <c r="P44" s="91">
        <v>807</v>
      </c>
      <c r="Q44" s="91">
        <v>112</v>
      </c>
      <c r="R44" s="66"/>
      <c r="S44" s="7">
        <f t="shared" si="3"/>
        <v>6678</v>
      </c>
      <c r="T44" s="7">
        <f t="shared" si="4"/>
        <v>1</v>
      </c>
    </row>
    <row r="45" spans="1:20" s="7" customFormat="1" ht="13.5">
      <c r="A45" s="7">
        <v>39</v>
      </c>
      <c r="B45" s="33" t="s">
        <v>77</v>
      </c>
      <c r="C45" s="52" t="s">
        <v>198</v>
      </c>
      <c r="D45" s="89">
        <v>6418</v>
      </c>
      <c r="E45" s="90">
        <v>5040</v>
      </c>
      <c r="F45" s="91">
        <v>5702</v>
      </c>
      <c r="G45" s="38">
        <f t="shared" si="5"/>
        <v>1.1313492063492063</v>
      </c>
      <c r="H45" s="38">
        <f t="shared" si="6"/>
        <v>29.82142857142857</v>
      </c>
      <c r="I45" s="92">
        <v>3537</v>
      </c>
      <c r="J45" s="92">
        <v>970</v>
      </c>
      <c r="K45" s="92">
        <v>418</v>
      </c>
      <c r="L45" s="92">
        <v>108</v>
      </c>
      <c r="M45" s="92">
        <v>7</v>
      </c>
      <c r="N45" s="93">
        <f t="shared" si="2"/>
        <v>1503</v>
      </c>
      <c r="O45" s="91">
        <v>215</v>
      </c>
      <c r="P45" s="91">
        <v>731</v>
      </c>
      <c r="Q45" s="91">
        <v>154</v>
      </c>
      <c r="R45" s="41"/>
      <c r="S45" s="7">
        <f t="shared" si="3"/>
        <v>5040</v>
      </c>
      <c r="T45" s="7">
        <f t="shared" si="4"/>
        <v>1</v>
      </c>
    </row>
    <row r="46" spans="1:20" s="7" customFormat="1" ht="13.5">
      <c r="A46" s="7">
        <v>40</v>
      </c>
      <c r="B46" s="53" t="s">
        <v>78</v>
      </c>
      <c r="C46" s="44" t="s">
        <v>199</v>
      </c>
      <c r="D46" s="94">
        <v>23176</v>
      </c>
      <c r="E46" s="95">
        <v>19828</v>
      </c>
      <c r="F46" s="96">
        <v>17969</v>
      </c>
      <c r="G46" s="48">
        <f t="shared" si="5"/>
        <v>0.9062436957837402</v>
      </c>
      <c r="H46" s="48">
        <f t="shared" si="6"/>
        <v>26.296146863021992</v>
      </c>
      <c r="I46" s="97">
        <v>14614</v>
      </c>
      <c r="J46" s="97">
        <v>3361</v>
      </c>
      <c r="K46" s="97">
        <v>1412</v>
      </c>
      <c r="L46" s="97">
        <v>350</v>
      </c>
      <c r="M46" s="97">
        <v>91</v>
      </c>
      <c r="N46" s="98">
        <f t="shared" si="2"/>
        <v>5214</v>
      </c>
      <c r="O46" s="96">
        <v>260</v>
      </c>
      <c r="P46" s="96">
        <v>1694</v>
      </c>
      <c r="Q46" s="96">
        <v>440</v>
      </c>
      <c r="R46" s="68"/>
      <c r="S46" s="7">
        <f t="shared" si="3"/>
        <v>19828</v>
      </c>
      <c r="T46" s="7">
        <f t="shared" si="4"/>
        <v>1</v>
      </c>
    </row>
    <row r="47" spans="1:20" s="7" customFormat="1" ht="13.5">
      <c r="A47" s="7">
        <v>41</v>
      </c>
      <c r="B47" s="24" t="s">
        <v>79</v>
      </c>
      <c r="C47" s="25" t="s">
        <v>200</v>
      </c>
      <c r="D47" s="99">
        <v>8073</v>
      </c>
      <c r="E47" s="100">
        <v>7543</v>
      </c>
      <c r="F47" s="101">
        <v>13722</v>
      </c>
      <c r="G47" s="29">
        <f t="shared" si="5"/>
        <v>1.8191700914755402</v>
      </c>
      <c r="H47" s="29">
        <f t="shared" si="6"/>
        <v>41.084449158159885</v>
      </c>
      <c r="I47" s="102">
        <v>4444</v>
      </c>
      <c r="J47" s="102">
        <v>1761</v>
      </c>
      <c r="K47" s="102">
        <v>1034</v>
      </c>
      <c r="L47" s="102">
        <v>304</v>
      </c>
      <c r="M47" s="102">
        <v>0</v>
      </c>
      <c r="N47" s="103">
        <f t="shared" si="2"/>
        <v>3099</v>
      </c>
      <c r="O47" s="101">
        <v>66</v>
      </c>
      <c r="P47" s="101">
        <v>880</v>
      </c>
      <c r="Q47" s="101">
        <v>185</v>
      </c>
      <c r="R47" s="63"/>
      <c r="S47" s="7">
        <f t="shared" si="3"/>
        <v>7543</v>
      </c>
      <c r="T47" s="7">
        <f t="shared" si="4"/>
        <v>1</v>
      </c>
    </row>
    <row r="48" spans="1:20" s="7" customFormat="1" ht="13.5">
      <c r="A48" s="7">
        <v>42</v>
      </c>
      <c r="B48" s="33" t="s">
        <v>80</v>
      </c>
      <c r="C48" s="34" t="s">
        <v>201</v>
      </c>
      <c r="D48" s="89">
        <v>7016</v>
      </c>
      <c r="E48" s="90">
        <v>6445</v>
      </c>
      <c r="F48" s="91">
        <v>11862</v>
      </c>
      <c r="G48" s="38">
        <f t="shared" si="5"/>
        <v>1.8404965089216447</v>
      </c>
      <c r="H48" s="38">
        <f t="shared" si="6"/>
        <v>42.57564003103181</v>
      </c>
      <c r="I48" s="92">
        <v>3701</v>
      </c>
      <c r="J48" s="92">
        <v>1592</v>
      </c>
      <c r="K48" s="92">
        <v>900</v>
      </c>
      <c r="L48" s="92">
        <v>252</v>
      </c>
      <c r="M48" s="92">
        <v>0</v>
      </c>
      <c r="N48" s="93">
        <f t="shared" si="2"/>
        <v>2744</v>
      </c>
      <c r="O48" s="91">
        <v>91</v>
      </c>
      <c r="P48" s="91">
        <v>691</v>
      </c>
      <c r="Q48" s="91">
        <v>84</v>
      </c>
      <c r="R48" s="66"/>
      <c r="S48" s="7">
        <f t="shared" si="3"/>
        <v>6445</v>
      </c>
      <c r="T48" s="7">
        <f t="shared" si="4"/>
        <v>1</v>
      </c>
    </row>
    <row r="49" spans="1:20" s="7" customFormat="1" ht="13.5">
      <c r="A49" s="7">
        <v>43</v>
      </c>
      <c r="B49" s="33" t="s">
        <v>81</v>
      </c>
      <c r="C49" s="34" t="s">
        <v>202</v>
      </c>
      <c r="D49" s="89">
        <v>9944</v>
      </c>
      <c r="E49" s="90">
        <v>9384</v>
      </c>
      <c r="F49" s="91">
        <v>15029</v>
      </c>
      <c r="G49" s="38">
        <f t="shared" si="5"/>
        <v>1.6015558397271952</v>
      </c>
      <c r="H49" s="38">
        <f t="shared" si="6"/>
        <v>36.27450980392157</v>
      </c>
      <c r="I49" s="92">
        <v>5980</v>
      </c>
      <c r="J49" s="92">
        <v>2011</v>
      </c>
      <c r="K49" s="92">
        <v>1106</v>
      </c>
      <c r="L49" s="92">
        <v>264</v>
      </c>
      <c r="M49" s="92">
        <v>23</v>
      </c>
      <c r="N49" s="93">
        <f t="shared" si="2"/>
        <v>3404</v>
      </c>
      <c r="O49" s="91">
        <v>143</v>
      </c>
      <c r="P49" s="91">
        <v>953</v>
      </c>
      <c r="Q49" s="91">
        <v>141</v>
      </c>
      <c r="R49" s="66"/>
      <c r="S49" s="7">
        <f t="shared" si="3"/>
        <v>9384</v>
      </c>
      <c r="T49" s="7">
        <f t="shared" si="4"/>
        <v>1</v>
      </c>
    </row>
    <row r="50" spans="1:20" s="7" customFormat="1" ht="13.5">
      <c r="A50" s="7">
        <v>44</v>
      </c>
      <c r="B50" s="33" t="s">
        <v>82</v>
      </c>
      <c r="C50" s="34" t="s">
        <v>203</v>
      </c>
      <c r="D50" s="89">
        <v>5919</v>
      </c>
      <c r="E50" s="90">
        <v>4947</v>
      </c>
      <c r="F50" s="91">
        <v>10217</v>
      </c>
      <c r="G50" s="38">
        <f t="shared" si="5"/>
        <v>2.0652920962199315</v>
      </c>
      <c r="H50" s="38">
        <f t="shared" si="6"/>
        <v>43.844754396604</v>
      </c>
      <c r="I50" s="92">
        <v>2778</v>
      </c>
      <c r="J50" s="92">
        <v>1221</v>
      </c>
      <c r="K50" s="92">
        <v>770</v>
      </c>
      <c r="L50" s="92">
        <v>178</v>
      </c>
      <c r="M50" s="92">
        <v>0</v>
      </c>
      <c r="N50" s="93">
        <f t="shared" si="2"/>
        <v>2169</v>
      </c>
      <c r="O50" s="91">
        <v>34</v>
      </c>
      <c r="P50" s="91">
        <v>379</v>
      </c>
      <c r="Q50" s="91">
        <v>24</v>
      </c>
      <c r="R50" s="66"/>
      <c r="S50" s="7">
        <f t="shared" si="3"/>
        <v>4947</v>
      </c>
      <c r="T50" s="7">
        <f t="shared" si="4"/>
        <v>1</v>
      </c>
    </row>
    <row r="51" spans="1:20" s="7" customFormat="1" ht="13.5">
      <c r="A51" s="7">
        <v>45</v>
      </c>
      <c r="B51" s="53" t="s">
        <v>83</v>
      </c>
      <c r="C51" s="54" t="s">
        <v>204</v>
      </c>
      <c r="D51" s="94">
        <v>6955</v>
      </c>
      <c r="E51" s="95">
        <v>5819</v>
      </c>
      <c r="F51" s="96">
        <v>11295</v>
      </c>
      <c r="G51" s="48">
        <f t="shared" si="5"/>
        <v>1.941055164117546</v>
      </c>
      <c r="H51" s="48">
        <f t="shared" si="6"/>
        <v>42.567451452139544</v>
      </c>
      <c r="I51" s="97">
        <v>3342</v>
      </c>
      <c r="J51" s="97">
        <v>1422</v>
      </c>
      <c r="K51" s="97">
        <v>860</v>
      </c>
      <c r="L51" s="97">
        <v>186</v>
      </c>
      <c r="M51" s="97">
        <v>9</v>
      </c>
      <c r="N51" s="98">
        <f t="shared" si="2"/>
        <v>2477</v>
      </c>
      <c r="O51" s="96">
        <v>47</v>
      </c>
      <c r="P51" s="96">
        <v>483</v>
      </c>
      <c r="Q51" s="96">
        <v>41</v>
      </c>
      <c r="R51" s="66"/>
      <c r="S51" s="7">
        <f t="shared" si="3"/>
        <v>5819</v>
      </c>
      <c r="T51" s="7">
        <f t="shared" si="4"/>
        <v>1</v>
      </c>
    </row>
    <row r="52" spans="1:20" s="7" customFormat="1" ht="13.5">
      <c r="A52" s="7">
        <v>46</v>
      </c>
      <c r="B52" s="117" t="s">
        <v>84</v>
      </c>
      <c r="C52" s="118" t="s">
        <v>6</v>
      </c>
      <c r="D52" s="83">
        <v>9984</v>
      </c>
      <c r="E52" s="84">
        <v>8870</v>
      </c>
      <c r="F52" s="85">
        <v>15165</v>
      </c>
      <c r="G52" s="119">
        <f t="shared" si="5"/>
        <v>1.709695603156708</v>
      </c>
      <c r="H52" s="119">
        <f t="shared" si="6"/>
        <v>38.57948139797069</v>
      </c>
      <c r="I52" s="86">
        <v>5448</v>
      </c>
      <c r="J52" s="86">
        <v>1910</v>
      </c>
      <c r="K52" s="86">
        <v>1235</v>
      </c>
      <c r="L52" s="86">
        <v>277</v>
      </c>
      <c r="M52" s="86">
        <v>0</v>
      </c>
      <c r="N52" s="87">
        <f t="shared" si="2"/>
        <v>3422</v>
      </c>
      <c r="O52" s="85">
        <v>28</v>
      </c>
      <c r="P52" s="85">
        <v>645</v>
      </c>
      <c r="Q52" s="85">
        <v>43</v>
      </c>
      <c r="R52" s="66"/>
      <c r="S52" s="7">
        <f t="shared" si="3"/>
        <v>8870</v>
      </c>
      <c r="T52" s="7">
        <f t="shared" si="4"/>
        <v>1</v>
      </c>
    </row>
    <row r="53" spans="1:20" s="7" customFormat="1" ht="13.5">
      <c r="A53" s="7">
        <v>47</v>
      </c>
      <c r="B53" s="53" t="s">
        <v>85</v>
      </c>
      <c r="C53" s="54" t="s">
        <v>205</v>
      </c>
      <c r="D53" s="94">
        <v>16585</v>
      </c>
      <c r="E53" s="95">
        <v>12867</v>
      </c>
      <c r="F53" s="96">
        <v>24546</v>
      </c>
      <c r="G53" s="48">
        <f t="shared" si="5"/>
        <v>1.9076707857309396</v>
      </c>
      <c r="H53" s="48">
        <f t="shared" si="6"/>
        <v>43.52996036372115</v>
      </c>
      <c r="I53" s="97">
        <v>7266</v>
      </c>
      <c r="J53" s="97">
        <v>3241</v>
      </c>
      <c r="K53" s="97">
        <v>1937</v>
      </c>
      <c r="L53" s="97">
        <v>421</v>
      </c>
      <c r="M53" s="97">
        <v>2</v>
      </c>
      <c r="N53" s="98">
        <f t="shared" si="2"/>
        <v>5601</v>
      </c>
      <c r="O53" s="96">
        <v>216</v>
      </c>
      <c r="P53" s="96">
        <v>1044</v>
      </c>
      <c r="Q53" s="96">
        <v>201</v>
      </c>
      <c r="R53" s="68"/>
      <c r="S53" s="7">
        <f t="shared" si="3"/>
        <v>12867</v>
      </c>
      <c r="T53" s="7">
        <f t="shared" si="4"/>
        <v>1</v>
      </c>
    </row>
    <row r="54" spans="2:18" s="7" customFormat="1" ht="8.25" customHeight="1">
      <c r="B54" s="120"/>
      <c r="C54" s="121"/>
      <c r="D54" s="173"/>
      <c r="E54" s="174"/>
      <c r="F54" s="173"/>
      <c r="G54" s="124"/>
      <c r="H54" s="124"/>
      <c r="I54" s="173"/>
      <c r="J54" s="173"/>
      <c r="K54" s="173"/>
      <c r="L54" s="173"/>
      <c r="M54" s="173"/>
      <c r="N54" s="174"/>
      <c r="O54" s="173"/>
      <c r="P54" s="173"/>
      <c r="Q54" s="173"/>
      <c r="R54" s="68"/>
    </row>
    <row r="55" spans="2:19" s="42" customFormat="1" ht="13.5">
      <c r="B55" s="332" t="s">
        <v>7</v>
      </c>
      <c r="C55" s="333"/>
      <c r="D55" s="175">
        <f>SUM(D7:D53)</f>
        <v>716452</v>
      </c>
      <c r="E55" s="176">
        <f>SUM(E7:E53)</f>
        <v>639483</v>
      </c>
      <c r="F55" s="176">
        <f aca="true" t="shared" si="7" ref="F55:M55">SUM(F7:F53)</f>
        <v>745030</v>
      </c>
      <c r="G55" s="177">
        <f t="shared" si="5"/>
        <v>1.165050517371064</v>
      </c>
      <c r="H55" s="177">
        <f t="shared" si="6"/>
        <v>28.69411696636189</v>
      </c>
      <c r="I55" s="178">
        <f t="shared" si="7"/>
        <v>455989</v>
      </c>
      <c r="J55" s="178">
        <f t="shared" si="7"/>
        <v>113406</v>
      </c>
      <c r="K55" s="178">
        <f t="shared" si="7"/>
        <v>56288</v>
      </c>
      <c r="L55" s="178">
        <f t="shared" si="7"/>
        <v>12866</v>
      </c>
      <c r="M55" s="178">
        <f t="shared" si="7"/>
        <v>934</v>
      </c>
      <c r="N55" s="175">
        <f>SUM(J55:M55)</f>
        <v>183494</v>
      </c>
      <c r="O55" s="176">
        <f>SUM(O7:O53)</f>
        <v>11178</v>
      </c>
      <c r="P55" s="176">
        <f>SUM(P7:P53)</f>
        <v>74561</v>
      </c>
      <c r="Q55" s="176">
        <f>SUM(Q7:Q53)</f>
        <v>23060</v>
      </c>
      <c r="R55" s="68"/>
      <c r="S55" s="193">
        <f>SUM(S7:S54)</f>
        <v>639483</v>
      </c>
    </row>
    <row r="56" spans="2:18" s="42" customFormat="1" ht="7.5" customHeight="1" thickBot="1">
      <c r="B56" s="183"/>
      <c r="C56" s="183"/>
      <c r="D56" s="184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68"/>
    </row>
    <row r="57" spans="2:18" s="42" customFormat="1" ht="14.25" thickBot="1">
      <c r="B57" s="334" t="s">
        <v>297</v>
      </c>
      <c r="C57" s="335"/>
      <c r="D57" s="186">
        <f>D55+D147</f>
        <v>1161298</v>
      </c>
      <c r="E57" s="187">
        <f>E55+E147</f>
        <v>1023929</v>
      </c>
      <c r="F57" s="187">
        <f>F55+F147</f>
        <v>1084222</v>
      </c>
      <c r="G57" s="188">
        <f t="shared" si="5"/>
        <v>1.0588839655874578</v>
      </c>
      <c r="H57" s="188">
        <f t="shared" si="6"/>
        <v>26.672747817475628</v>
      </c>
      <c r="I57" s="189">
        <f>I55+I147</f>
        <v>750819</v>
      </c>
      <c r="J57" s="189">
        <f aca="true" t="shared" si="8" ref="J57:Q57">J55+J147</f>
        <v>171957</v>
      </c>
      <c r="K57" s="189">
        <f t="shared" si="8"/>
        <v>81823</v>
      </c>
      <c r="L57" s="189">
        <f t="shared" si="8"/>
        <v>18324</v>
      </c>
      <c r="M57" s="189">
        <f t="shared" si="8"/>
        <v>1006</v>
      </c>
      <c r="N57" s="186">
        <f t="shared" si="8"/>
        <v>273110</v>
      </c>
      <c r="O57" s="187">
        <f t="shared" si="8"/>
        <v>21758</v>
      </c>
      <c r="P57" s="187">
        <f t="shared" si="8"/>
        <v>130092</v>
      </c>
      <c r="Q57" s="190">
        <f t="shared" si="8"/>
        <v>46939</v>
      </c>
      <c r="R57" s="68"/>
    </row>
    <row r="58" spans="2:8" s="7" customFormat="1" ht="13.5">
      <c r="B58" s="59"/>
      <c r="C58" s="60"/>
      <c r="G58" s="10"/>
      <c r="H58" s="10"/>
    </row>
    <row r="59" spans="2:8" s="7" customFormat="1" ht="17.25">
      <c r="B59" s="3" t="s">
        <v>299</v>
      </c>
      <c r="C59" s="60"/>
      <c r="G59" s="10"/>
      <c r="H59" s="10"/>
    </row>
    <row r="60" spans="2:8" s="7" customFormat="1" ht="8.25" customHeight="1">
      <c r="B60" s="3"/>
      <c r="C60" s="60"/>
      <c r="G60" s="10"/>
      <c r="H60" s="10"/>
    </row>
    <row r="61" spans="2:18" s="7" customFormat="1" ht="27" customHeight="1">
      <c r="B61" s="74"/>
      <c r="C61" s="11"/>
      <c r="D61" s="321" t="s">
        <v>26</v>
      </c>
      <c r="E61" s="321" t="s">
        <v>27</v>
      </c>
      <c r="F61" s="75" t="s">
        <v>20</v>
      </c>
      <c r="G61" s="316" t="s">
        <v>276</v>
      </c>
      <c r="H61" s="316" t="s">
        <v>275</v>
      </c>
      <c r="I61" s="76" t="s">
        <v>278</v>
      </c>
      <c r="J61" s="336" t="s">
        <v>34</v>
      </c>
      <c r="K61" s="337"/>
      <c r="L61" s="337"/>
      <c r="M61" s="337"/>
      <c r="N61" s="309"/>
      <c r="O61" s="318" t="s">
        <v>292</v>
      </c>
      <c r="P61" s="318" t="s">
        <v>295</v>
      </c>
      <c r="Q61" s="318" t="s">
        <v>294</v>
      </c>
      <c r="R61" s="321" t="s">
        <v>33</v>
      </c>
    </row>
    <row r="62" spans="2:18" s="7" customFormat="1" ht="15" customHeight="1">
      <c r="B62" s="77"/>
      <c r="C62" s="14"/>
      <c r="D62" s="323"/>
      <c r="E62" s="323"/>
      <c r="F62" s="78" t="s">
        <v>35</v>
      </c>
      <c r="G62" s="343"/>
      <c r="H62" s="343"/>
      <c r="I62" s="12" t="s">
        <v>36</v>
      </c>
      <c r="J62" s="12" t="s">
        <v>37</v>
      </c>
      <c r="K62" s="12" t="s">
        <v>38</v>
      </c>
      <c r="L62" s="12" t="s">
        <v>39</v>
      </c>
      <c r="M62" s="12" t="s">
        <v>40</v>
      </c>
      <c r="N62" s="15" t="s">
        <v>41</v>
      </c>
      <c r="O62" s="320"/>
      <c r="P62" s="320"/>
      <c r="Q62" s="320"/>
      <c r="R62" s="323"/>
    </row>
    <row r="63" spans="2:18" s="7" customFormat="1" ht="15" customHeight="1">
      <c r="B63" s="79"/>
      <c r="C63" s="80"/>
      <c r="D63" s="81" t="s">
        <v>28</v>
      </c>
      <c r="E63" s="81" t="s">
        <v>28</v>
      </c>
      <c r="F63" s="81" t="s">
        <v>29</v>
      </c>
      <c r="G63" s="22" t="s">
        <v>277</v>
      </c>
      <c r="H63" s="22" t="s">
        <v>288</v>
      </c>
      <c r="I63" s="81" t="s">
        <v>28</v>
      </c>
      <c r="J63" s="81" t="s">
        <v>28</v>
      </c>
      <c r="K63" s="81" t="s">
        <v>28</v>
      </c>
      <c r="L63" s="81" t="s">
        <v>28</v>
      </c>
      <c r="M63" s="81" t="s">
        <v>28</v>
      </c>
      <c r="N63" s="81" t="s">
        <v>28</v>
      </c>
      <c r="O63" s="81" t="s">
        <v>28</v>
      </c>
      <c r="P63" s="81" t="s">
        <v>28</v>
      </c>
      <c r="Q63" s="81" t="s">
        <v>28</v>
      </c>
      <c r="R63" s="82"/>
    </row>
    <row r="64" spans="1:20" s="7" customFormat="1" ht="13.5">
      <c r="A64" s="7">
        <v>1</v>
      </c>
      <c r="B64" s="61" t="s">
        <v>279</v>
      </c>
      <c r="C64" s="62" t="s">
        <v>206</v>
      </c>
      <c r="D64" s="26">
        <v>14761</v>
      </c>
      <c r="E64" s="27">
        <v>13060</v>
      </c>
      <c r="F64" s="28">
        <v>12120</v>
      </c>
      <c r="G64" s="29">
        <f aca="true" t="shared" si="9" ref="G64:G129">F64/E64</f>
        <v>0.9280245022970903</v>
      </c>
      <c r="H64" s="29">
        <f aca="true" t="shared" si="10" ref="H64:H129">N64/E64*100</f>
        <v>21.921898928024504</v>
      </c>
      <c r="I64" s="30">
        <v>10197</v>
      </c>
      <c r="J64" s="30">
        <v>1831</v>
      </c>
      <c r="K64" s="30">
        <v>820</v>
      </c>
      <c r="L64" s="30">
        <v>212</v>
      </c>
      <c r="M64" s="30">
        <v>0</v>
      </c>
      <c r="N64" s="31">
        <f>SUM(J64:M64)</f>
        <v>2863</v>
      </c>
      <c r="O64" s="28">
        <v>177</v>
      </c>
      <c r="P64" s="28">
        <v>1531</v>
      </c>
      <c r="Q64" s="28">
        <v>452</v>
      </c>
      <c r="R64" s="63"/>
      <c r="S64" s="7">
        <f aca="true" t="shared" si="11" ref="S64:S128">N64+I64</f>
        <v>13060</v>
      </c>
      <c r="T64" s="7">
        <f aca="true" t="shared" si="12" ref="T64:T128">E64/S64</f>
        <v>1</v>
      </c>
    </row>
    <row r="65" spans="1:20" s="7" customFormat="1" ht="13.5">
      <c r="A65" s="7">
        <v>4</v>
      </c>
      <c r="B65" s="64" t="s">
        <v>86</v>
      </c>
      <c r="C65" s="65" t="s">
        <v>207</v>
      </c>
      <c r="D65" s="35">
        <v>9615</v>
      </c>
      <c r="E65" s="36">
        <v>8245</v>
      </c>
      <c r="F65" s="37">
        <v>11053</v>
      </c>
      <c r="G65" s="38">
        <f t="shared" si="9"/>
        <v>1.3405700424499696</v>
      </c>
      <c r="H65" s="38">
        <f t="shared" si="10"/>
        <v>33.3050333535476</v>
      </c>
      <c r="I65" s="39">
        <v>5499</v>
      </c>
      <c r="J65" s="39">
        <v>1716</v>
      </c>
      <c r="K65" s="39">
        <v>867</v>
      </c>
      <c r="L65" s="39">
        <v>163</v>
      </c>
      <c r="M65" s="39">
        <v>0</v>
      </c>
      <c r="N65" s="40">
        <f aca="true" t="shared" si="13" ref="N65:N115">SUM(J65:M65)</f>
        <v>2746</v>
      </c>
      <c r="O65" s="37">
        <v>104</v>
      </c>
      <c r="P65" s="37">
        <v>962</v>
      </c>
      <c r="Q65" s="37">
        <v>814</v>
      </c>
      <c r="R65" s="66"/>
      <c r="S65" s="7">
        <f t="shared" si="11"/>
        <v>8245</v>
      </c>
      <c r="T65" s="7">
        <f t="shared" si="12"/>
        <v>1</v>
      </c>
    </row>
    <row r="66" spans="1:20" s="7" customFormat="1" ht="13.5">
      <c r="A66" s="7">
        <v>11</v>
      </c>
      <c r="B66" s="64" t="s">
        <v>87</v>
      </c>
      <c r="C66" s="65" t="s">
        <v>23</v>
      </c>
      <c r="D66" s="35">
        <v>11200</v>
      </c>
      <c r="E66" s="36">
        <v>8007</v>
      </c>
      <c r="F66" s="37">
        <v>7478</v>
      </c>
      <c r="G66" s="38">
        <f t="shared" si="9"/>
        <v>0.9339328087923068</v>
      </c>
      <c r="H66" s="38">
        <f t="shared" si="10"/>
        <v>23.67928062944923</v>
      </c>
      <c r="I66" s="39">
        <v>6111</v>
      </c>
      <c r="J66" s="39">
        <v>1234</v>
      </c>
      <c r="K66" s="39">
        <v>536</v>
      </c>
      <c r="L66" s="39">
        <v>126</v>
      </c>
      <c r="M66" s="39">
        <v>0</v>
      </c>
      <c r="N66" s="40">
        <f t="shared" si="13"/>
        <v>1896</v>
      </c>
      <c r="O66" s="37">
        <v>267</v>
      </c>
      <c r="P66" s="37">
        <v>1126</v>
      </c>
      <c r="Q66" s="37">
        <v>471</v>
      </c>
      <c r="R66" s="66"/>
      <c r="S66" s="7">
        <f t="shared" si="11"/>
        <v>8007</v>
      </c>
      <c r="T66" s="7">
        <f t="shared" si="12"/>
        <v>1</v>
      </c>
    </row>
    <row r="67" spans="1:20" s="7" customFormat="1" ht="13.5">
      <c r="A67" s="7">
        <v>12</v>
      </c>
      <c r="B67" s="64" t="s">
        <v>88</v>
      </c>
      <c r="C67" s="65" t="s">
        <v>208</v>
      </c>
      <c r="D67" s="35">
        <v>8861</v>
      </c>
      <c r="E67" s="36">
        <v>7919</v>
      </c>
      <c r="F67" s="37">
        <v>8622</v>
      </c>
      <c r="G67" s="38">
        <f t="shared" si="9"/>
        <v>1.088773835080187</v>
      </c>
      <c r="H67" s="38">
        <f t="shared" si="10"/>
        <v>27.857052658163912</v>
      </c>
      <c r="I67" s="39">
        <v>5713</v>
      </c>
      <c r="J67" s="39">
        <v>1441</v>
      </c>
      <c r="K67" s="39">
        <v>599</v>
      </c>
      <c r="L67" s="39">
        <v>166</v>
      </c>
      <c r="M67" s="39">
        <v>0</v>
      </c>
      <c r="N67" s="40">
        <f t="shared" si="13"/>
        <v>2206</v>
      </c>
      <c r="O67" s="37">
        <v>71</v>
      </c>
      <c r="P67" s="37">
        <v>1042</v>
      </c>
      <c r="Q67" s="37">
        <v>678</v>
      </c>
      <c r="R67" s="66"/>
      <c r="S67" s="7">
        <f t="shared" si="11"/>
        <v>7919</v>
      </c>
      <c r="T67" s="7">
        <f t="shared" si="12"/>
        <v>1</v>
      </c>
    </row>
    <row r="68" spans="1:20" s="42" customFormat="1" ht="13.5">
      <c r="A68" s="42">
        <v>14</v>
      </c>
      <c r="B68" s="139" t="s">
        <v>89</v>
      </c>
      <c r="C68" s="140" t="s">
        <v>209</v>
      </c>
      <c r="D68" s="111">
        <v>33440</v>
      </c>
      <c r="E68" s="198">
        <v>30973</v>
      </c>
      <c r="F68" s="113">
        <v>21174</v>
      </c>
      <c r="G68" s="199">
        <f t="shared" si="9"/>
        <v>0.6836276757175604</v>
      </c>
      <c r="H68" s="199">
        <f t="shared" si="10"/>
        <v>19.542827624059665</v>
      </c>
      <c r="I68" s="115">
        <v>24920</v>
      </c>
      <c r="J68" s="115">
        <v>4108</v>
      </c>
      <c r="K68" s="115">
        <v>1601</v>
      </c>
      <c r="L68" s="115">
        <v>344</v>
      </c>
      <c r="M68" s="115">
        <v>0</v>
      </c>
      <c r="N68" s="200">
        <f t="shared" si="13"/>
        <v>6053</v>
      </c>
      <c r="O68" s="113">
        <v>1213</v>
      </c>
      <c r="P68" s="113">
        <v>5416</v>
      </c>
      <c r="Q68" s="113">
        <v>2544</v>
      </c>
      <c r="R68" s="66"/>
      <c r="S68" s="42">
        <f t="shared" si="11"/>
        <v>30973</v>
      </c>
      <c r="T68" s="42">
        <f t="shared" si="12"/>
        <v>1</v>
      </c>
    </row>
    <row r="69" spans="1:20" s="7" customFormat="1" ht="13.5">
      <c r="A69" s="7">
        <v>14</v>
      </c>
      <c r="B69" s="61" t="s">
        <v>90</v>
      </c>
      <c r="C69" s="62" t="s">
        <v>210</v>
      </c>
      <c r="D69" s="26">
        <v>12505</v>
      </c>
      <c r="E69" s="27">
        <v>11415</v>
      </c>
      <c r="F69" s="28">
        <v>4827</v>
      </c>
      <c r="G69" s="29">
        <f t="shared" si="9"/>
        <v>0.4228646517739816</v>
      </c>
      <c r="H69" s="29">
        <f t="shared" si="10"/>
        <v>13.69250985545335</v>
      </c>
      <c r="I69" s="30">
        <v>9852</v>
      </c>
      <c r="J69" s="30">
        <v>1137</v>
      </c>
      <c r="K69" s="30">
        <v>352</v>
      </c>
      <c r="L69" s="30">
        <v>74</v>
      </c>
      <c r="M69" s="30">
        <v>0</v>
      </c>
      <c r="N69" s="31">
        <f t="shared" si="13"/>
        <v>1563</v>
      </c>
      <c r="O69" s="28">
        <v>48</v>
      </c>
      <c r="P69" s="28">
        <v>1610</v>
      </c>
      <c r="Q69" s="28">
        <v>544</v>
      </c>
      <c r="R69" s="66"/>
      <c r="S69" s="7">
        <f t="shared" si="11"/>
        <v>11415</v>
      </c>
      <c r="T69" s="7">
        <f t="shared" si="12"/>
        <v>1</v>
      </c>
    </row>
    <row r="70" spans="1:20" s="7" customFormat="1" ht="13.5">
      <c r="A70" s="7">
        <v>22</v>
      </c>
      <c r="B70" s="64" t="s">
        <v>91</v>
      </c>
      <c r="C70" s="65" t="s">
        <v>226</v>
      </c>
      <c r="D70" s="35">
        <v>5971</v>
      </c>
      <c r="E70" s="36">
        <v>5594</v>
      </c>
      <c r="F70" s="37">
        <v>4505</v>
      </c>
      <c r="G70" s="38">
        <f>F70/E70</f>
        <v>0.8053271362173757</v>
      </c>
      <c r="H70" s="38">
        <f>N70/E70*100</f>
        <v>21.111905613156953</v>
      </c>
      <c r="I70" s="39">
        <v>4413</v>
      </c>
      <c r="J70" s="39">
        <v>776</v>
      </c>
      <c r="K70" s="39">
        <v>313</v>
      </c>
      <c r="L70" s="39">
        <v>91</v>
      </c>
      <c r="M70" s="39">
        <v>1</v>
      </c>
      <c r="N70" s="40">
        <f>SUM(J70:M70)</f>
        <v>1181</v>
      </c>
      <c r="O70" s="37">
        <v>139</v>
      </c>
      <c r="P70" s="37">
        <v>1010</v>
      </c>
      <c r="Q70" s="37">
        <v>428</v>
      </c>
      <c r="R70" s="66"/>
      <c r="S70" s="7">
        <f t="shared" si="11"/>
        <v>5594</v>
      </c>
      <c r="T70" s="7">
        <f t="shared" si="12"/>
        <v>1</v>
      </c>
    </row>
    <row r="71" spans="1:20" s="7" customFormat="1" ht="13.5">
      <c r="A71" s="7">
        <v>23</v>
      </c>
      <c r="B71" s="64" t="s">
        <v>92</v>
      </c>
      <c r="C71" s="65" t="s">
        <v>8</v>
      </c>
      <c r="D71" s="35">
        <v>19587</v>
      </c>
      <c r="E71" s="36">
        <v>18296</v>
      </c>
      <c r="F71" s="37">
        <v>9740</v>
      </c>
      <c r="G71" s="38">
        <f>F71/E71</f>
        <v>0.5323567993003935</v>
      </c>
      <c r="H71" s="38">
        <f>N71/E71*100</f>
        <v>14.828377787494535</v>
      </c>
      <c r="I71" s="39">
        <v>15583</v>
      </c>
      <c r="J71" s="39">
        <v>1866</v>
      </c>
      <c r="K71" s="39">
        <v>714</v>
      </c>
      <c r="L71" s="39">
        <v>133</v>
      </c>
      <c r="M71" s="39">
        <v>0</v>
      </c>
      <c r="N71" s="40">
        <f>SUM(J71:M71)</f>
        <v>2713</v>
      </c>
      <c r="O71" s="37">
        <v>146</v>
      </c>
      <c r="P71" s="37">
        <v>3151</v>
      </c>
      <c r="Q71" s="37">
        <v>1451</v>
      </c>
      <c r="R71" s="66"/>
      <c r="S71" s="7">
        <f t="shared" si="11"/>
        <v>18296</v>
      </c>
      <c r="T71" s="7">
        <f t="shared" si="12"/>
        <v>1</v>
      </c>
    </row>
    <row r="72" spans="1:20" s="7" customFormat="1" ht="13.5">
      <c r="A72" s="7">
        <v>26</v>
      </c>
      <c r="B72" s="64" t="s">
        <v>93</v>
      </c>
      <c r="C72" s="65" t="s">
        <v>211</v>
      </c>
      <c r="D72" s="35">
        <v>11717</v>
      </c>
      <c r="E72" s="36">
        <v>10613</v>
      </c>
      <c r="F72" s="37">
        <v>8861</v>
      </c>
      <c r="G72" s="38">
        <f t="shared" si="9"/>
        <v>0.8349194384245736</v>
      </c>
      <c r="H72" s="38">
        <f t="shared" si="10"/>
        <v>23.197964760199756</v>
      </c>
      <c r="I72" s="39">
        <v>8151</v>
      </c>
      <c r="J72" s="39">
        <v>1617</v>
      </c>
      <c r="K72" s="39">
        <v>737</v>
      </c>
      <c r="L72" s="39">
        <v>108</v>
      </c>
      <c r="M72" s="39">
        <v>0</v>
      </c>
      <c r="N72" s="40">
        <f t="shared" si="13"/>
        <v>2462</v>
      </c>
      <c r="O72" s="37">
        <v>340</v>
      </c>
      <c r="P72" s="37">
        <v>1765</v>
      </c>
      <c r="Q72" s="37">
        <v>729</v>
      </c>
      <c r="R72" s="66"/>
      <c r="S72" s="7">
        <f t="shared" si="11"/>
        <v>10613</v>
      </c>
      <c r="T72" s="7">
        <f t="shared" si="12"/>
        <v>1</v>
      </c>
    </row>
    <row r="73" spans="1:20" s="7" customFormat="1" ht="13.5">
      <c r="A73" s="7">
        <v>27</v>
      </c>
      <c r="B73" s="43" t="s">
        <v>94</v>
      </c>
      <c r="C73" s="67" t="s">
        <v>212</v>
      </c>
      <c r="D73" s="45">
        <v>21734</v>
      </c>
      <c r="E73" s="46">
        <v>17762</v>
      </c>
      <c r="F73" s="47">
        <v>14154</v>
      </c>
      <c r="G73" s="48">
        <f t="shared" si="9"/>
        <v>0.7968697218781668</v>
      </c>
      <c r="H73" s="48">
        <f t="shared" si="10"/>
        <v>25.548924670645196</v>
      </c>
      <c r="I73" s="49">
        <v>13224</v>
      </c>
      <c r="J73" s="49">
        <v>2939</v>
      </c>
      <c r="K73" s="49">
        <v>1338</v>
      </c>
      <c r="L73" s="49">
        <v>261</v>
      </c>
      <c r="M73" s="49">
        <v>0</v>
      </c>
      <c r="N73" s="50">
        <f t="shared" si="13"/>
        <v>4538</v>
      </c>
      <c r="O73" s="47">
        <v>489</v>
      </c>
      <c r="P73" s="47">
        <v>2337</v>
      </c>
      <c r="Q73" s="47">
        <v>941</v>
      </c>
      <c r="R73" s="66"/>
      <c r="S73" s="7">
        <f t="shared" si="11"/>
        <v>17762</v>
      </c>
      <c r="T73" s="7">
        <f t="shared" si="12"/>
        <v>1</v>
      </c>
    </row>
    <row r="74" spans="1:20" s="42" customFormat="1" ht="13.5">
      <c r="A74" s="42">
        <v>27</v>
      </c>
      <c r="B74" s="141" t="s">
        <v>95</v>
      </c>
      <c r="C74" s="142" t="s">
        <v>231</v>
      </c>
      <c r="D74" s="104">
        <v>8008</v>
      </c>
      <c r="E74" s="163">
        <v>7088</v>
      </c>
      <c r="F74" s="106">
        <v>8524</v>
      </c>
      <c r="G74" s="164">
        <f>F74/E74</f>
        <v>1.2025959367945824</v>
      </c>
      <c r="H74" s="164">
        <f>N74/E74*100</f>
        <v>29.740406320541762</v>
      </c>
      <c r="I74" s="107">
        <v>4980</v>
      </c>
      <c r="J74" s="107">
        <v>1327</v>
      </c>
      <c r="K74" s="107">
        <v>642</v>
      </c>
      <c r="L74" s="107">
        <v>139</v>
      </c>
      <c r="M74" s="107">
        <v>0</v>
      </c>
      <c r="N74" s="165">
        <f>SUM(J74:M74)</f>
        <v>2108</v>
      </c>
      <c r="O74" s="106">
        <v>62</v>
      </c>
      <c r="P74" s="106">
        <v>864</v>
      </c>
      <c r="Q74" s="106">
        <v>27</v>
      </c>
      <c r="R74" s="66"/>
      <c r="S74" s="42">
        <f t="shared" si="11"/>
        <v>7088</v>
      </c>
      <c r="T74" s="42">
        <f t="shared" si="12"/>
        <v>1</v>
      </c>
    </row>
    <row r="75" spans="1:20" s="7" customFormat="1" ht="13.5">
      <c r="A75" s="7">
        <v>28</v>
      </c>
      <c r="B75" s="64" t="s">
        <v>96</v>
      </c>
      <c r="C75" s="65" t="s">
        <v>213</v>
      </c>
      <c r="D75" s="35">
        <v>13791</v>
      </c>
      <c r="E75" s="36">
        <v>12947</v>
      </c>
      <c r="F75" s="37">
        <v>8754</v>
      </c>
      <c r="G75" s="38">
        <f t="shared" si="9"/>
        <v>0.6761411910095003</v>
      </c>
      <c r="H75" s="38">
        <f t="shared" si="10"/>
        <v>19.00826446280992</v>
      </c>
      <c r="I75" s="39">
        <v>10486</v>
      </c>
      <c r="J75" s="39">
        <v>1667</v>
      </c>
      <c r="K75" s="39">
        <v>669</v>
      </c>
      <c r="L75" s="39">
        <v>125</v>
      </c>
      <c r="M75" s="39">
        <v>0</v>
      </c>
      <c r="N75" s="40">
        <f t="shared" si="13"/>
        <v>2461</v>
      </c>
      <c r="O75" s="37">
        <v>432</v>
      </c>
      <c r="P75" s="37">
        <v>2645</v>
      </c>
      <c r="Q75" s="37">
        <v>1167</v>
      </c>
      <c r="R75" s="66"/>
      <c r="S75" s="7">
        <f t="shared" si="11"/>
        <v>12947</v>
      </c>
      <c r="T75" s="7">
        <f t="shared" si="12"/>
        <v>1</v>
      </c>
    </row>
    <row r="76" spans="1:20" s="7" customFormat="1" ht="13.5">
      <c r="A76" s="7">
        <v>34</v>
      </c>
      <c r="B76" s="64" t="s">
        <v>97</v>
      </c>
      <c r="C76" s="65" t="s">
        <v>214</v>
      </c>
      <c r="D76" s="35">
        <v>11416</v>
      </c>
      <c r="E76" s="36">
        <v>8950</v>
      </c>
      <c r="F76" s="37">
        <v>6308</v>
      </c>
      <c r="G76" s="38">
        <f t="shared" si="9"/>
        <v>0.704804469273743</v>
      </c>
      <c r="H76" s="38">
        <f t="shared" si="10"/>
        <v>20.502793296089386</v>
      </c>
      <c r="I76" s="39">
        <v>7115</v>
      </c>
      <c r="J76" s="39">
        <v>1280</v>
      </c>
      <c r="K76" s="39">
        <v>461</v>
      </c>
      <c r="L76" s="39">
        <v>94</v>
      </c>
      <c r="M76" s="39">
        <v>0</v>
      </c>
      <c r="N76" s="40">
        <f t="shared" si="13"/>
        <v>1835</v>
      </c>
      <c r="O76" s="37">
        <v>126</v>
      </c>
      <c r="P76" s="37">
        <v>950</v>
      </c>
      <c r="Q76" s="37">
        <v>69</v>
      </c>
      <c r="R76" s="66"/>
      <c r="S76" s="7">
        <f t="shared" si="11"/>
        <v>8950</v>
      </c>
      <c r="T76" s="7">
        <f t="shared" si="12"/>
        <v>1</v>
      </c>
    </row>
    <row r="77" spans="1:20" s="7" customFormat="1" ht="13.5">
      <c r="A77" s="7">
        <v>40</v>
      </c>
      <c r="B77" s="64" t="s">
        <v>98</v>
      </c>
      <c r="C77" s="65" t="s">
        <v>9</v>
      </c>
      <c r="D77" s="35">
        <v>8717</v>
      </c>
      <c r="E77" s="36">
        <v>4576</v>
      </c>
      <c r="F77" s="37">
        <v>7110</v>
      </c>
      <c r="G77" s="38">
        <f t="shared" si="9"/>
        <v>1.5537587412587412</v>
      </c>
      <c r="H77" s="38">
        <f t="shared" si="10"/>
        <v>35.0743006993007</v>
      </c>
      <c r="I77" s="39">
        <v>2971</v>
      </c>
      <c r="J77" s="39">
        <v>982</v>
      </c>
      <c r="K77" s="39">
        <v>526</v>
      </c>
      <c r="L77" s="39">
        <v>97</v>
      </c>
      <c r="M77" s="39">
        <v>0</v>
      </c>
      <c r="N77" s="40">
        <f t="shared" si="13"/>
        <v>1605</v>
      </c>
      <c r="O77" s="37">
        <v>177</v>
      </c>
      <c r="P77" s="37">
        <v>702</v>
      </c>
      <c r="Q77" s="37">
        <v>134</v>
      </c>
      <c r="R77" s="66"/>
      <c r="S77" s="7">
        <f t="shared" si="11"/>
        <v>4576</v>
      </c>
      <c r="T77" s="7">
        <f t="shared" si="12"/>
        <v>1</v>
      </c>
    </row>
    <row r="78" spans="1:20" s="7" customFormat="1" ht="13.5">
      <c r="A78" s="7">
        <v>40</v>
      </c>
      <c r="B78" s="43" t="s">
        <v>99</v>
      </c>
      <c r="C78" s="67" t="s">
        <v>215</v>
      </c>
      <c r="D78" s="45">
        <v>13096</v>
      </c>
      <c r="E78" s="46">
        <v>12146</v>
      </c>
      <c r="F78" s="47">
        <v>10735</v>
      </c>
      <c r="G78" s="48">
        <f t="shared" si="9"/>
        <v>0.883830067511938</v>
      </c>
      <c r="H78" s="48">
        <f t="shared" si="10"/>
        <v>24.847686481146056</v>
      </c>
      <c r="I78" s="49">
        <v>9128</v>
      </c>
      <c r="J78" s="49">
        <v>2031</v>
      </c>
      <c r="K78" s="49">
        <v>846</v>
      </c>
      <c r="L78" s="49">
        <v>141</v>
      </c>
      <c r="M78" s="49">
        <v>0</v>
      </c>
      <c r="N78" s="50">
        <f t="shared" si="13"/>
        <v>3018</v>
      </c>
      <c r="O78" s="47">
        <v>240</v>
      </c>
      <c r="P78" s="47">
        <v>1356</v>
      </c>
      <c r="Q78" s="47">
        <v>364</v>
      </c>
      <c r="R78" s="68"/>
      <c r="S78" s="7">
        <f t="shared" si="11"/>
        <v>12146</v>
      </c>
      <c r="T78" s="7">
        <f t="shared" si="12"/>
        <v>1</v>
      </c>
    </row>
    <row r="79" spans="1:20" s="7" customFormat="1" ht="13.5">
      <c r="A79" s="7">
        <v>1</v>
      </c>
      <c r="B79" s="61" t="s">
        <v>100</v>
      </c>
      <c r="C79" s="62" t="s">
        <v>216</v>
      </c>
      <c r="D79" s="26">
        <v>2774</v>
      </c>
      <c r="E79" s="27">
        <v>2404</v>
      </c>
      <c r="F79" s="28">
        <v>2919</v>
      </c>
      <c r="G79" s="29">
        <f t="shared" si="9"/>
        <v>1.214226289517471</v>
      </c>
      <c r="H79" s="29">
        <f t="shared" si="10"/>
        <v>28.1198003327787</v>
      </c>
      <c r="I79" s="30">
        <v>1728</v>
      </c>
      <c r="J79" s="30">
        <v>405</v>
      </c>
      <c r="K79" s="30">
        <v>226</v>
      </c>
      <c r="L79" s="30">
        <v>45</v>
      </c>
      <c r="M79" s="30">
        <v>0</v>
      </c>
      <c r="N79" s="31">
        <f t="shared" si="13"/>
        <v>676</v>
      </c>
      <c r="O79" s="28">
        <v>50</v>
      </c>
      <c r="P79" s="28">
        <v>325</v>
      </c>
      <c r="Q79" s="28">
        <v>4</v>
      </c>
      <c r="R79" s="63"/>
      <c r="S79" s="7">
        <f t="shared" si="11"/>
        <v>2404</v>
      </c>
      <c r="T79" s="7">
        <f t="shared" si="12"/>
        <v>1</v>
      </c>
    </row>
    <row r="80" spans="1:20" s="7" customFormat="1" ht="13.5">
      <c r="A80" s="7">
        <v>1</v>
      </c>
      <c r="B80" s="64" t="s">
        <v>101</v>
      </c>
      <c r="C80" s="65" t="s">
        <v>246</v>
      </c>
      <c r="D80" s="35">
        <v>2105</v>
      </c>
      <c r="E80" s="36">
        <v>1858</v>
      </c>
      <c r="F80" s="37">
        <v>2829</v>
      </c>
      <c r="G80" s="38">
        <f>F80/E80</f>
        <v>1.522604951560818</v>
      </c>
      <c r="H80" s="38">
        <f>N80/E80*100</f>
        <v>32.77717976318622</v>
      </c>
      <c r="I80" s="39">
        <v>1249</v>
      </c>
      <c r="J80" s="39">
        <v>346</v>
      </c>
      <c r="K80" s="39">
        <v>200</v>
      </c>
      <c r="L80" s="39">
        <v>63</v>
      </c>
      <c r="M80" s="39">
        <v>0</v>
      </c>
      <c r="N80" s="40">
        <f>SUM(J80:M80)</f>
        <v>609</v>
      </c>
      <c r="O80" s="37">
        <v>57</v>
      </c>
      <c r="P80" s="37">
        <v>148</v>
      </c>
      <c r="Q80" s="37">
        <v>111</v>
      </c>
      <c r="R80" s="66"/>
      <c r="S80" s="7">
        <f t="shared" si="11"/>
        <v>1858</v>
      </c>
      <c r="T80" s="7">
        <f t="shared" si="12"/>
        <v>1</v>
      </c>
    </row>
    <row r="81" spans="1:20" s="7" customFormat="1" ht="13.5">
      <c r="A81" s="7">
        <v>2</v>
      </c>
      <c r="B81" s="64" t="s">
        <v>102</v>
      </c>
      <c r="C81" s="65" t="s">
        <v>304</v>
      </c>
      <c r="D81" s="35">
        <v>2569</v>
      </c>
      <c r="E81" s="36">
        <v>2384</v>
      </c>
      <c r="F81" s="37">
        <v>4107</v>
      </c>
      <c r="G81" s="38">
        <f>F81/E81</f>
        <v>1.7227348993288591</v>
      </c>
      <c r="H81" s="38">
        <f>N81/E81*100</f>
        <v>39.01006711409396</v>
      </c>
      <c r="I81" s="39">
        <v>1454</v>
      </c>
      <c r="J81" s="39">
        <v>552</v>
      </c>
      <c r="K81" s="39">
        <v>307</v>
      </c>
      <c r="L81" s="39">
        <v>71</v>
      </c>
      <c r="M81" s="39">
        <v>0</v>
      </c>
      <c r="N81" s="40">
        <f>SUM(J81:M81)</f>
        <v>930</v>
      </c>
      <c r="O81" s="37">
        <v>20</v>
      </c>
      <c r="P81" s="37">
        <v>280</v>
      </c>
      <c r="Q81" s="37">
        <v>285</v>
      </c>
      <c r="R81" s="66"/>
      <c r="S81" s="7">
        <f t="shared" si="11"/>
        <v>2384</v>
      </c>
      <c r="T81" s="7">
        <f t="shared" si="12"/>
        <v>1</v>
      </c>
    </row>
    <row r="82" spans="1:20" s="7" customFormat="1" ht="13.5">
      <c r="A82" s="7">
        <v>5</v>
      </c>
      <c r="B82" s="64" t="s">
        <v>103</v>
      </c>
      <c r="C82" s="65" t="s">
        <v>217</v>
      </c>
      <c r="D82" s="35">
        <v>2678</v>
      </c>
      <c r="E82" s="36">
        <v>2530</v>
      </c>
      <c r="F82" s="37">
        <v>4173</v>
      </c>
      <c r="G82" s="38">
        <f t="shared" si="9"/>
        <v>1.649407114624506</v>
      </c>
      <c r="H82" s="38">
        <f t="shared" si="10"/>
        <v>37.74703557312253</v>
      </c>
      <c r="I82" s="39">
        <v>1575</v>
      </c>
      <c r="J82" s="39">
        <v>541</v>
      </c>
      <c r="K82" s="39">
        <v>335</v>
      </c>
      <c r="L82" s="39">
        <v>79</v>
      </c>
      <c r="M82" s="39">
        <v>0</v>
      </c>
      <c r="N82" s="40">
        <f t="shared" si="13"/>
        <v>955</v>
      </c>
      <c r="O82" s="37">
        <v>36</v>
      </c>
      <c r="P82" s="37">
        <v>324</v>
      </c>
      <c r="Q82" s="37">
        <v>50</v>
      </c>
      <c r="R82" s="66"/>
      <c r="S82" s="7">
        <f t="shared" si="11"/>
        <v>2530</v>
      </c>
      <c r="T82" s="7">
        <f t="shared" si="12"/>
        <v>1</v>
      </c>
    </row>
    <row r="83" spans="1:20" s="7" customFormat="1" ht="13.5">
      <c r="A83" s="7">
        <v>7</v>
      </c>
      <c r="B83" s="64" t="s">
        <v>104</v>
      </c>
      <c r="C83" s="65" t="s">
        <v>218</v>
      </c>
      <c r="D83" s="35">
        <v>3451</v>
      </c>
      <c r="E83" s="36">
        <v>3116</v>
      </c>
      <c r="F83" s="37">
        <v>4580</v>
      </c>
      <c r="G83" s="38">
        <f t="shared" si="9"/>
        <v>1.4698331193838254</v>
      </c>
      <c r="H83" s="38">
        <f t="shared" si="10"/>
        <v>32.28498074454429</v>
      </c>
      <c r="I83" s="39">
        <v>2110</v>
      </c>
      <c r="J83" s="39">
        <v>587</v>
      </c>
      <c r="K83" s="39">
        <v>317</v>
      </c>
      <c r="L83" s="39">
        <v>102</v>
      </c>
      <c r="M83" s="39">
        <v>0</v>
      </c>
      <c r="N83" s="40">
        <f t="shared" si="13"/>
        <v>1006</v>
      </c>
      <c r="O83" s="37">
        <v>207</v>
      </c>
      <c r="P83" s="37">
        <v>563</v>
      </c>
      <c r="Q83" s="37">
        <v>186</v>
      </c>
      <c r="R83" s="66"/>
      <c r="S83" s="7">
        <f t="shared" si="11"/>
        <v>3116</v>
      </c>
      <c r="T83" s="7">
        <f t="shared" si="12"/>
        <v>1</v>
      </c>
    </row>
    <row r="84" spans="1:20" s="7" customFormat="1" ht="13.5">
      <c r="A84" s="7">
        <v>7</v>
      </c>
      <c r="B84" s="64" t="s">
        <v>105</v>
      </c>
      <c r="C84" s="67" t="s">
        <v>10</v>
      </c>
      <c r="D84" s="45">
        <v>3183</v>
      </c>
      <c r="E84" s="46">
        <v>2884</v>
      </c>
      <c r="F84" s="47">
        <v>4770</v>
      </c>
      <c r="G84" s="48">
        <f t="shared" si="9"/>
        <v>1.6539528432732316</v>
      </c>
      <c r="H84" s="48">
        <f t="shared" si="10"/>
        <v>35.33287101248266</v>
      </c>
      <c r="I84" s="49">
        <v>1865</v>
      </c>
      <c r="J84" s="49">
        <v>574</v>
      </c>
      <c r="K84" s="49">
        <v>346</v>
      </c>
      <c r="L84" s="49">
        <v>99</v>
      </c>
      <c r="M84" s="49">
        <v>0</v>
      </c>
      <c r="N84" s="50">
        <f t="shared" si="13"/>
        <v>1019</v>
      </c>
      <c r="O84" s="47">
        <v>19</v>
      </c>
      <c r="P84" s="47">
        <v>264</v>
      </c>
      <c r="Q84" s="47">
        <v>10</v>
      </c>
      <c r="R84" s="66"/>
      <c r="S84" s="7">
        <f t="shared" si="11"/>
        <v>2884</v>
      </c>
      <c r="T84" s="7">
        <f t="shared" si="12"/>
        <v>1</v>
      </c>
    </row>
    <row r="85" spans="1:20" s="7" customFormat="1" ht="13.5">
      <c r="A85" s="7">
        <v>9</v>
      </c>
      <c r="B85" s="64" t="s">
        <v>106</v>
      </c>
      <c r="C85" s="62" t="s">
        <v>11</v>
      </c>
      <c r="D85" s="26">
        <v>4628</v>
      </c>
      <c r="E85" s="27">
        <v>4170</v>
      </c>
      <c r="F85" s="28">
        <v>4170</v>
      </c>
      <c r="G85" s="29">
        <f t="shared" si="9"/>
        <v>1</v>
      </c>
      <c r="H85" s="29">
        <f t="shared" si="10"/>
        <v>24.988009592326136</v>
      </c>
      <c r="I85" s="30">
        <v>3128</v>
      </c>
      <c r="J85" s="30">
        <v>681</v>
      </c>
      <c r="K85" s="30">
        <v>298</v>
      </c>
      <c r="L85" s="30">
        <v>57</v>
      </c>
      <c r="M85" s="30">
        <v>6</v>
      </c>
      <c r="N85" s="31">
        <f t="shared" si="13"/>
        <v>1042</v>
      </c>
      <c r="O85" s="28">
        <v>187</v>
      </c>
      <c r="P85" s="28">
        <v>579</v>
      </c>
      <c r="Q85" s="28">
        <v>356</v>
      </c>
      <c r="R85" s="66"/>
      <c r="S85" s="7">
        <f t="shared" si="11"/>
        <v>4170</v>
      </c>
      <c r="T85" s="7">
        <f t="shared" si="12"/>
        <v>1</v>
      </c>
    </row>
    <row r="86" spans="1:20" s="7" customFormat="1" ht="13.5">
      <c r="A86" s="7">
        <v>11</v>
      </c>
      <c r="B86" s="64" t="s">
        <v>107</v>
      </c>
      <c r="C86" s="65" t="s">
        <v>219</v>
      </c>
      <c r="D86" s="35">
        <v>2936</v>
      </c>
      <c r="E86" s="36">
        <v>2645</v>
      </c>
      <c r="F86" s="37">
        <v>2017</v>
      </c>
      <c r="G86" s="38">
        <f t="shared" si="9"/>
        <v>0.762570888468809</v>
      </c>
      <c r="H86" s="38">
        <f t="shared" si="10"/>
        <v>20.264650283553877</v>
      </c>
      <c r="I86" s="39">
        <v>2109</v>
      </c>
      <c r="J86" s="39">
        <v>365</v>
      </c>
      <c r="K86" s="39">
        <v>149</v>
      </c>
      <c r="L86" s="39">
        <v>22</v>
      </c>
      <c r="M86" s="39">
        <v>0</v>
      </c>
      <c r="N86" s="40">
        <f t="shared" si="13"/>
        <v>536</v>
      </c>
      <c r="O86" s="37">
        <v>44</v>
      </c>
      <c r="P86" s="37">
        <v>190</v>
      </c>
      <c r="Q86" s="37">
        <v>80</v>
      </c>
      <c r="R86" s="66"/>
      <c r="S86" s="7">
        <f t="shared" si="11"/>
        <v>2645</v>
      </c>
      <c r="T86" s="7">
        <f t="shared" si="12"/>
        <v>1</v>
      </c>
    </row>
    <row r="87" spans="1:20" s="7" customFormat="1" ht="13.5">
      <c r="A87" s="7">
        <v>12</v>
      </c>
      <c r="B87" s="64" t="s">
        <v>108</v>
      </c>
      <c r="C87" s="65" t="s">
        <v>220</v>
      </c>
      <c r="D87" s="35">
        <v>5505</v>
      </c>
      <c r="E87" s="36">
        <v>4598</v>
      </c>
      <c r="F87" s="37">
        <v>3368</v>
      </c>
      <c r="G87" s="38">
        <f t="shared" si="9"/>
        <v>0.7324923879947803</v>
      </c>
      <c r="H87" s="38">
        <f t="shared" si="10"/>
        <v>20.530665506742064</v>
      </c>
      <c r="I87" s="39">
        <v>3654</v>
      </c>
      <c r="J87" s="39">
        <v>635</v>
      </c>
      <c r="K87" s="39">
        <v>264</v>
      </c>
      <c r="L87" s="39">
        <v>45</v>
      </c>
      <c r="M87" s="39">
        <v>0</v>
      </c>
      <c r="N87" s="40">
        <f t="shared" si="13"/>
        <v>944</v>
      </c>
      <c r="O87" s="37">
        <v>92</v>
      </c>
      <c r="P87" s="37">
        <v>431</v>
      </c>
      <c r="Q87" s="37">
        <v>208</v>
      </c>
      <c r="R87" s="66"/>
      <c r="S87" s="7">
        <f t="shared" si="11"/>
        <v>4598</v>
      </c>
      <c r="T87" s="7">
        <f t="shared" si="12"/>
        <v>1</v>
      </c>
    </row>
    <row r="88" spans="1:20" s="7" customFormat="1" ht="13.5">
      <c r="A88" s="7">
        <v>14</v>
      </c>
      <c r="B88" s="64" t="s">
        <v>109</v>
      </c>
      <c r="C88" s="65" t="s">
        <v>21</v>
      </c>
      <c r="D88" s="35">
        <v>3706</v>
      </c>
      <c r="E88" s="36">
        <v>3420</v>
      </c>
      <c r="F88" s="37">
        <v>4564</v>
      </c>
      <c r="G88" s="38">
        <f t="shared" si="9"/>
        <v>1.3345029239766082</v>
      </c>
      <c r="H88" s="38">
        <f t="shared" si="10"/>
        <v>30.23391812865497</v>
      </c>
      <c r="I88" s="39">
        <v>2386</v>
      </c>
      <c r="J88" s="39">
        <v>583</v>
      </c>
      <c r="K88" s="39">
        <v>370</v>
      </c>
      <c r="L88" s="39">
        <v>81</v>
      </c>
      <c r="M88" s="39">
        <v>0</v>
      </c>
      <c r="N88" s="40">
        <f t="shared" si="13"/>
        <v>1034</v>
      </c>
      <c r="O88" s="37">
        <v>356</v>
      </c>
      <c r="P88" s="37">
        <v>937</v>
      </c>
      <c r="Q88" s="37">
        <v>256</v>
      </c>
      <c r="R88" s="66"/>
      <c r="S88" s="7">
        <f t="shared" si="11"/>
        <v>3420</v>
      </c>
      <c r="T88" s="7">
        <f t="shared" si="12"/>
        <v>1</v>
      </c>
    </row>
    <row r="89" spans="1:20" s="7" customFormat="1" ht="13.5">
      <c r="A89" s="7">
        <v>14</v>
      </c>
      <c r="B89" s="64" t="s">
        <v>110</v>
      </c>
      <c r="C89" s="67" t="s">
        <v>22</v>
      </c>
      <c r="D89" s="45">
        <v>6106</v>
      </c>
      <c r="E89" s="46">
        <v>5262</v>
      </c>
      <c r="F89" s="47">
        <v>5283</v>
      </c>
      <c r="G89" s="48">
        <f t="shared" si="9"/>
        <v>1.0039908779931586</v>
      </c>
      <c r="H89" s="48">
        <f t="shared" si="10"/>
        <v>24.724439376662865</v>
      </c>
      <c r="I89" s="49">
        <v>3961</v>
      </c>
      <c r="J89" s="49">
        <v>883</v>
      </c>
      <c r="K89" s="49">
        <v>351</v>
      </c>
      <c r="L89" s="49">
        <v>67</v>
      </c>
      <c r="M89" s="49">
        <v>0</v>
      </c>
      <c r="N89" s="50">
        <f>SUM(J89:M89)</f>
        <v>1301</v>
      </c>
      <c r="O89" s="47">
        <v>18</v>
      </c>
      <c r="P89" s="47">
        <v>564</v>
      </c>
      <c r="Q89" s="47">
        <v>0</v>
      </c>
      <c r="R89" s="66"/>
      <c r="S89" s="7">
        <f t="shared" si="11"/>
        <v>5262</v>
      </c>
      <c r="T89" s="7">
        <f t="shared" si="12"/>
        <v>1</v>
      </c>
    </row>
    <row r="90" spans="1:20" s="7" customFormat="1" ht="13.5">
      <c r="A90" s="7">
        <v>15</v>
      </c>
      <c r="B90" s="64" t="s">
        <v>111</v>
      </c>
      <c r="C90" s="62" t="s">
        <v>221</v>
      </c>
      <c r="D90" s="26">
        <v>7190</v>
      </c>
      <c r="E90" s="27">
        <v>6329</v>
      </c>
      <c r="F90" s="28">
        <v>5771</v>
      </c>
      <c r="G90" s="29">
        <f t="shared" si="9"/>
        <v>0.9118344130194344</v>
      </c>
      <c r="H90" s="29">
        <f t="shared" si="10"/>
        <v>23.90583030494549</v>
      </c>
      <c r="I90" s="30">
        <v>4816</v>
      </c>
      <c r="J90" s="30">
        <v>971</v>
      </c>
      <c r="K90" s="30">
        <v>431</v>
      </c>
      <c r="L90" s="30">
        <v>111</v>
      </c>
      <c r="M90" s="30">
        <v>0</v>
      </c>
      <c r="N90" s="31">
        <f t="shared" si="13"/>
        <v>1513</v>
      </c>
      <c r="O90" s="28">
        <v>49</v>
      </c>
      <c r="P90" s="28">
        <v>411</v>
      </c>
      <c r="Q90" s="28">
        <v>237</v>
      </c>
      <c r="R90" s="66"/>
      <c r="S90" s="7">
        <f t="shared" si="11"/>
        <v>6329</v>
      </c>
      <c r="T90" s="7">
        <f t="shared" si="12"/>
        <v>1</v>
      </c>
    </row>
    <row r="91" spans="1:20" s="7" customFormat="1" ht="13.5">
      <c r="A91" s="7">
        <v>16</v>
      </c>
      <c r="B91" s="64" t="s">
        <v>112</v>
      </c>
      <c r="C91" s="65" t="s">
        <v>222</v>
      </c>
      <c r="D91" s="35">
        <v>3853</v>
      </c>
      <c r="E91" s="36">
        <v>3578</v>
      </c>
      <c r="F91" s="37">
        <v>4391</v>
      </c>
      <c r="G91" s="38">
        <f t="shared" si="9"/>
        <v>1.2272219116825043</v>
      </c>
      <c r="H91" s="38">
        <f t="shared" si="10"/>
        <v>31.973169368362214</v>
      </c>
      <c r="I91" s="39">
        <v>2434</v>
      </c>
      <c r="J91" s="39">
        <v>734</v>
      </c>
      <c r="K91" s="39">
        <v>343</v>
      </c>
      <c r="L91" s="39">
        <v>67</v>
      </c>
      <c r="M91" s="39">
        <v>0</v>
      </c>
      <c r="N91" s="40">
        <f t="shared" si="13"/>
        <v>1144</v>
      </c>
      <c r="O91" s="37">
        <v>56</v>
      </c>
      <c r="P91" s="37">
        <v>407</v>
      </c>
      <c r="Q91" s="37">
        <v>179</v>
      </c>
      <c r="R91" s="66"/>
      <c r="S91" s="7">
        <f t="shared" si="11"/>
        <v>3578</v>
      </c>
      <c r="T91" s="7">
        <f t="shared" si="12"/>
        <v>1</v>
      </c>
    </row>
    <row r="92" spans="1:20" s="7" customFormat="1" ht="13.5">
      <c r="A92" s="7">
        <v>17</v>
      </c>
      <c r="B92" s="64" t="s">
        <v>113</v>
      </c>
      <c r="C92" s="65" t="s">
        <v>223</v>
      </c>
      <c r="D92" s="35">
        <v>4303</v>
      </c>
      <c r="E92" s="36">
        <v>4070</v>
      </c>
      <c r="F92" s="37">
        <v>2809</v>
      </c>
      <c r="G92" s="38">
        <f t="shared" si="9"/>
        <v>0.6901719901719902</v>
      </c>
      <c r="H92" s="38">
        <f t="shared" si="10"/>
        <v>19.877149877149876</v>
      </c>
      <c r="I92" s="39">
        <v>3261</v>
      </c>
      <c r="J92" s="39">
        <v>552</v>
      </c>
      <c r="K92" s="39">
        <v>214</v>
      </c>
      <c r="L92" s="39">
        <v>29</v>
      </c>
      <c r="M92" s="39">
        <v>14</v>
      </c>
      <c r="N92" s="40">
        <f t="shared" si="13"/>
        <v>809</v>
      </c>
      <c r="O92" s="37">
        <v>118</v>
      </c>
      <c r="P92" s="37">
        <v>438</v>
      </c>
      <c r="Q92" s="37">
        <v>334</v>
      </c>
      <c r="R92" s="66"/>
      <c r="S92" s="7">
        <f t="shared" si="11"/>
        <v>4070</v>
      </c>
      <c r="T92" s="7">
        <f t="shared" si="12"/>
        <v>1</v>
      </c>
    </row>
    <row r="93" spans="1:20" s="7" customFormat="1" ht="13.5">
      <c r="A93" s="7">
        <v>20</v>
      </c>
      <c r="B93" s="64" t="s">
        <v>114</v>
      </c>
      <c r="C93" s="65" t="s">
        <v>224</v>
      </c>
      <c r="D93" s="35">
        <v>3695</v>
      </c>
      <c r="E93" s="36">
        <v>3385</v>
      </c>
      <c r="F93" s="37">
        <v>2826</v>
      </c>
      <c r="G93" s="38">
        <f t="shared" si="9"/>
        <v>0.8348596750369276</v>
      </c>
      <c r="H93" s="38">
        <f t="shared" si="10"/>
        <v>23.485967503692763</v>
      </c>
      <c r="I93" s="39">
        <v>2590</v>
      </c>
      <c r="J93" s="39">
        <v>534</v>
      </c>
      <c r="K93" s="39">
        <v>224</v>
      </c>
      <c r="L93" s="39">
        <v>37</v>
      </c>
      <c r="M93" s="39">
        <v>0</v>
      </c>
      <c r="N93" s="40">
        <f t="shared" si="13"/>
        <v>795</v>
      </c>
      <c r="O93" s="37">
        <v>33</v>
      </c>
      <c r="P93" s="37">
        <v>508</v>
      </c>
      <c r="Q93" s="37">
        <v>1</v>
      </c>
      <c r="R93" s="66"/>
      <c r="S93" s="7">
        <f t="shared" si="11"/>
        <v>3385</v>
      </c>
      <c r="T93" s="7">
        <f t="shared" si="12"/>
        <v>1</v>
      </c>
    </row>
    <row r="94" spans="1:20" s="7" customFormat="1" ht="13.5">
      <c r="A94" s="7">
        <v>21</v>
      </c>
      <c r="B94" s="64" t="s">
        <v>115</v>
      </c>
      <c r="C94" s="67" t="s">
        <v>225</v>
      </c>
      <c r="D94" s="45">
        <v>3856</v>
      </c>
      <c r="E94" s="46">
        <v>3488</v>
      </c>
      <c r="F94" s="47">
        <v>1942</v>
      </c>
      <c r="G94" s="48">
        <f t="shared" si="9"/>
        <v>0.5567660550458715</v>
      </c>
      <c r="H94" s="48">
        <f t="shared" si="10"/>
        <v>16.28440366972477</v>
      </c>
      <c r="I94" s="49">
        <v>2920</v>
      </c>
      <c r="J94" s="49">
        <v>392</v>
      </c>
      <c r="K94" s="49">
        <v>143</v>
      </c>
      <c r="L94" s="49">
        <v>33</v>
      </c>
      <c r="M94" s="49">
        <v>0</v>
      </c>
      <c r="N94" s="50">
        <f t="shared" si="13"/>
        <v>568</v>
      </c>
      <c r="O94" s="47">
        <v>52</v>
      </c>
      <c r="P94" s="47">
        <v>612</v>
      </c>
      <c r="Q94" s="47">
        <v>247</v>
      </c>
      <c r="R94" s="66"/>
      <c r="S94" s="7">
        <f t="shared" si="11"/>
        <v>3488</v>
      </c>
      <c r="T94" s="7">
        <f t="shared" si="12"/>
        <v>1</v>
      </c>
    </row>
    <row r="95" spans="1:20" s="7" customFormat="1" ht="13.5">
      <c r="A95" s="7">
        <v>22</v>
      </c>
      <c r="B95" s="64" t="s">
        <v>116</v>
      </c>
      <c r="C95" s="62" t="s">
        <v>227</v>
      </c>
      <c r="D95" s="26">
        <v>7949</v>
      </c>
      <c r="E95" s="27">
        <v>5602</v>
      </c>
      <c r="F95" s="28">
        <v>3748</v>
      </c>
      <c r="G95" s="29">
        <f t="shared" si="9"/>
        <v>0.6690467690110675</v>
      </c>
      <c r="H95" s="29">
        <f t="shared" si="10"/>
        <v>19.867904319885753</v>
      </c>
      <c r="I95" s="30">
        <v>4489</v>
      </c>
      <c r="J95" s="30">
        <v>789</v>
      </c>
      <c r="K95" s="30">
        <v>274</v>
      </c>
      <c r="L95" s="30">
        <v>50</v>
      </c>
      <c r="M95" s="30">
        <v>0</v>
      </c>
      <c r="N95" s="31">
        <f t="shared" si="13"/>
        <v>1113</v>
      </c>
      <c r="O95" s="28">
        <v>103</v>
      </c>
      <c r="P95" s="28">
        <v>810</v>
      </c>
      <c r="Q95" s="28">
        <v>58</v>
      </c>
      <c r="R95" s="66"/>
      <c r="S95" s="7">
        <f t="shared" si="11"/>
        <v>5602</v>
      </c>
      <c r="T95" s="7">
        <f t="shared" si="12"/>
        <v>1</v>
      </c>
    </row>
    <row r="96" spans="1:20" s="42" customFormat="1" ht="13.5">
      <c r="A96" s="42">
        <v>23</v>
      </c>
      <c r="B96" s="64" t="s">
        <v>117</v>
      </c>
      <c r="C96" s="65" t="s">
        <v>228</v>
      </c>
      <c r="D96" s="35">
        <v>3779</v>
      </c>
      <c r="E96" s="36">
        <v>3468</v>
      </c>
      <c r="F96" s="37">
        <v>4813</v>
      </c>
      <c r="G96" s="38">
        <f t="shared" si="9"/>
        <v>1.387831603229527</v>
      </c>
      <c r="H96" s="38">
        <f t="shared" si="10"/>
        <v>27.6239907727797</v>
      </c>
      <c r="I96" s="39">
        <v>2510</v>
      </c>
      <c r="J96" s="39">
        <v>616</v>
      </c>
      <c r="K96" s="39">
        <v>280</v>
      </c>
      <c r="L96" s="39">
        <v>60</v>
      </c>
      <c r="M96" s="39">
        <v>2</v>
      </c>
      <c r="N96" s="40">
        <f t="shared" si="13"/>
        <v>958</v>
      </c>
      <c r="O96" s="37">
        <v>80</v>
      </c>
      <c r="P96" s="37">
        <v>511</v>
      </c>
      <c r="Q96" s="37">
        <v>204</v>
      </c>
      <c r="R96" s="66"/>
      <c r="S96" s="42">
        <f t="shared" si="11"/>
        <v>3468</v>
      </c>
      <c r="T96" s="42">
        <f t="shared" si="12"/>
        <v>1</v>
      </c>
    </row>
    <row r="97" spans="1:20" s="7" customFormat="1" ht="13.5">
      <c r="A97" s="7">
        <v>23</v>
      </c>
      <c r="B97" s="64" t="s">
        <v>118</v>
      </c>
      <c r="C97" s="65" t="s">
        <v>229</v>
      </c>
      <c r="D97" s="35">
        <v>4395</v>
      </c>
      <c r="E97" s="36">
        <v>4002</v>
      </c>
      <c r="F97" s="37">
        <v>2825</v>
      </c>
      <c r="G97" s="38">
        <f t="shared" si="9"/>
        <v>0.7058970514742628</v>
      </c>
      <c r="H97" s="38">
        <f t="shared" si="10"/>
        <v>19.46526736631684</v>
      </c>
      <c r="I97" s="39">
        <v>3223</v>
      </c>
      <c r="J97" s="39">
        <v>525</v>
      </c>
      <c r="K97" s="39">
        <v>195</v>
      </c>
      <c r="L97" s="39">
        <v>59</v>
      </c>
      <c r="M97" s="39">
        <v>0</v>
      </c>
      <c r="N97" s="40">
        <f t="shared" si="13"/>
        <v>779</v>
      </c>
      <c r="O97" s="37">
        <v>102</v>
      </c>
      <c r="P97" s="37">
        <v>549</v>
      </c>
      <c r="Q97" s="37">
        <v>188</v>
      </c>
      <c r="R97" s="66"/>
      <c r="S97" s="7">
        <f t="shared" si="11"/>
        <v>4002</v>
      </c>
      <c r="T97" s="7">
        <f t="shared" si="12"/>
        <v>1</v>
      </c>
    </row>
    <row r="98" spans="1:20" s="7" customFormat="1" ht="13.5">
      <c r="A98" s="7">
        <v>23</v>
      </c>
      <c r="B98" s="64" t="s">
        <v>119</v>
      </c>
      <c r="C98" s="65" t="s">
        <v>230</v>
      </c>
      <c r="D98" s="35">
        <v>3796</v>
      </c>
      <c r="E98" s="36">
        <v>3595</v>
      </c>
      <c r="F98" s="37">
        <v>3319</v>
      </c>
      <c r="G98" s="38">
        <f t="shared" si="9"/>
        <v>0.9232267037552155</v>
      </c>
      <c r="H98" s="38">
        <f t="shared" si="10"/>
        <v>22.892906815020865</v>
      </c>
      <c r="I98" s="39">
        <v>2772</v>
      </c>
      <c r="J98" s="39">
        <v>519</v>
      </c>
      <c r="K98" s="39">
        <v>258</v>
      </c>
      <c r="L98" s="39">
        <v>46</v>
      </c>
      <c r="M98" s="39">
        <v>0</v>
      </c>
      <c r="N98" s="40">
        <f t="shared" si="13"/>
        <v>823</v>
      </c>
      <c r="O98" s="37">
        <v>56</v>
      </c>
      <c r="P98" s="37">
        <v>642</v>
      </c>
      <c r="Q98" s="37">
        <v>19</v>
      </c>
      <c r="R98" s="66"/>
      <c r="S98" s="7">
        <f t="shared" si="11"/>
        <v>3595</v>
      </c>
      <c r="T98" s="7">
        <f t="shared" si="12"/>
        <v>1</v>
      </c>
    </row>
    <row r="99" spans="1:20" s="7" customFormat="1" ht="13.5">
      <c r="A99" s="7">
        <v>27</v>
      </c>
      <c r="B99" s="64" t="s">
        <v>120</v>
      </c>
      <c r="C99" s="67" t="s">
        <v>232</v>
      </c>
      <c r="D99" s="45">
        <v>3351</v>
      </c>
      <c r="E99" s="46">
        <v>2986</v>
      </c>
      <c r="F99" s="47">
        <v>3416</v>
      </c>
      <c r="G99" s="48">
        <f t="shared" si="9"/>
        <v>1.144005358338915</v>
      </c>
      <c r="H99" s="48">
        <f t="shared" si="10"/>
        <v>25.88747488278634</v>
      </c>
      <c r="I99" s="49">
        <v>2213</v>
      </c>
      <c r="J99" s="49">
        <v>507</v>
      </c>
      <c r="K99" s="49">
        <v>225</v>
      </c>
      <c r="L99" s="49">
        <v>40</v>
      </c>
      <c r="M99" s="49">
        <v>1</v>
      </c>
      <c r="N99" s="50">
        <f t="shared" si="13"/>
        <v>773</v>
      </c>
      <c r="O99" s="47">
        <v>54</v>
      </c>
      <c r="P99" s="47">
        <v>277</v>
      </c>
      <c r="Q99" s="47">
        <v>116</v>
      </c>
      <c r="R99" s="66"/>
      <c r="S99" s="7">
        <f t="shared" si="11"/>
        <v>2986</v>
      </c>
      <c r="T99" s="7">
        <f t="shared" si="12"/>
        <v>1</v>
      </c>
    </row>
    <row r="100" spans="1:20" s="7" customFormat="1" ht="13.5">
      <c r="A100" s="7">
        <v>27</v>
      </c>
      <c r="B100" s="64" t="s">
        <v>121</v>
      </c>
      <c r="C100" s="142" t="s">
        <v>14</v>
      </c>
      <c r="D100" s="104">
        <v>4574</v>
      </c>
      <c r="E100" s="105">
        <v>3798</v>
      </c>
      <c r="F100" s="106">
        <v>4333</v>
      </c>
      <c r="G100" s="119">
        <f>F100/E100</f>
        <v>1.1408636124275935</v>
      </c>
      <c r="H100" s="119">
        <f>N100/E100*100</f>
        <v>27.409162717219587</v>
      </c>
      <c r="I100" s="107">
        <v>2757</v>
      </c>
      <c r="J100" s="107">
        <v>682</v>
      </c>
      <c r="K100" s="107">
        <v>309</v>
      </c>
      <c r="L100" s="107">
        <v>50</v>
      </c>
      <c r="M100" s="107">
        <v>0</v>
      </c>
      <c r="N100" s="108">
        <f>SUM(J100:M100)</f>
        <v>1041</v>
      </c>
      <c r="O100" s="106">
        <v>565</v>
      </c>
      <c r="P100" s="106">
        <v>34</v>
      </c>
      <c r="Q100" s="106">
        <v>72</v>
      </c>
      <c r="R100" s="66"/>
      <c r="S100" s="7">
        <f t="shared" si="11"/>
        <v>3798</v>
      </c>
      <c r="T100" s="7">
        <f t="shared" si="12"/>
        <v>1</v>
      </c>
    </row>
    <row r="101" spans="1:20" s="7" customFormat="1" ht="13.5">
      <c r="A101" s="7">
        <v>28</v>
      </c>
      <c r="B101" s="64" t="s">
        <v>122</v>
      </c>
      <c r="C101" s="65" t="s">
        <v>233</v>
      </c>
      <c r="D101" s="35">
        <v>5443</v>
      </c>
      <c r="E101" s="36">
        <v>5060</v>
      </c>
      <c r="F101" s="37">
        <v>4288</v>
      </c>
      <c r="G101" s="38">
        <f t="shared" si="9"/>
        <v>0.8474308300395257</v>
      </c>
      <c r="H101" s="38">
        <f t="shared" si="10"/>
        <v>22.747035573122528</v>
      </c>
      <c r="I101" s="39">
        <v>3909</v>
      </c>
      <c r="J101" s="39">
        <v>739</v>
      </c>
      <c r="K101" s="39">
        <v>340</v>
      </c>
      <c r="L101" s="39">
        <v>72</v>
      </c>
      <c r="M101" s="39">
        <v>0</v>
      </c>
      <c r="N101" s="40">
        <f t="shared" si="13"/>
        <v>1151</v>
      </c>
      <c r="O101" s="37">
        <v>75</v>
      </c>
      <c r="P101" s="37">
        <v>984</v>
      </c>
      <c r="Q101" s="37">
        <v>349</v>
      </c>
      <c r="R101" s="66"/>
      <c r="S101" s="7">
        <f t="shared" si="11"/>
        <v>5060</v>
      </c>
      <c r="T101" s="7">
        <f t="shared" si="12"/>
        <v>1</v>
      </c>
    </row>
    <row r="102" spans="1:20" s="7" customFormat="1" ht="13.5">
      <c r="A102" s="7">
        <v>29</v>
      </c>
      <c r="B102" s="64" t="s">
        <v>123</v>
      </c>
      <c r="C102" s="65" t="s">
        <v>234</v>
      </c>
      <c r="D102" s="35">
        <v>3180</v>
      </c>
      <c r="E102" s="36">
        <v>2642</v>
      </c>
      <c r="F102" s="37">
        <v>3325</v>
      </c>
      <c r="G102" s="38">
        <f t="shared" si="9"/>
        <v>1.2585162755488266</v>
      </c>
      <c r="H102" s="38">
        <f t="shared" si="10"/>
        <v>31.90764572293717</v>
      </c>
      <c r="I102" s="39">
        <v>1799</v>
      </c>
      <c r="J102" s="39">
        <v>547</v>
      </c>
      <c r="K102" s="39">
        <v>251</v>
      </c>
      <c r="L102" s="39">
        <v>45</v>
      </c>
      <c r="M102" s="39">
        <v>0</v>
      </c>
      <c r="N102" s="40">
        <f t="shared" si="13"/>
        <v>843</v>
      </c>
      <c r="O102" s="37">
        <v>26</v>
      </c>
      <c r="P102" s="37">
        <v>398</v>
      </c>
      <c r="Q102" s="37">
        <v>203</v>
      </c>
      <c r="R102" s="66"/>
      <c r="S102" s="7">
        <f t="shared" si="11"/>
        <v>2642</v>
      </c>
      <c r="T102" s="7">
        <f t="shared" si="12"/>
        <v>1</v>
      </c>
    </row>
    <row r="103" spans="1:20" s="7" customFormat="1" ht="13.5">
      <c r="A103" s="7">
        <v>30</v>
      </c>
      <c r="B103" s="64" t="s">
        <v>124</v>
      </c>
      <c r="C103" s="65" t="s">
        <v>12</v>
      </c>
      <c r="D103" s="35">
        <v>3314</v>
      </c>
      <c r="E103" s="36">
        <v>2821</v>
      </c>
      <c r="F103" s="37">
        <v>3948</v>
      </c>
      <c r="G103" s="38">
        <f t="shared" si="9"/>
        <v>1.3995037220843674</v>
      </c>
      <c r="H103" s="38">
        <f t="shared" si="10"/>
        <v>33.28606876993974</v>
      </c>
      <c r="I103" s="39">
        <v>1882</v>
      </c>
      <c r="J103" s="39">
        <v>583</v>
      </c>
      <c r="K103" s="39">
        <v>306</v>
      </c>
      <c r="L103" s="39">
        <v>3</v>
      </c>
      <c r="M103" s="39">
        <v>47</v>
      </c>
      <c r="N103" s="40">
        <f t="shared" si="13"/>
        <v>939</v>
      </c>
      <c r="O103" s="37">
        <v>21</v>
      </c>
      <c r="P103" s="37">
        <v>323</v>
      </c>
      <c r="Q103" s="37">
        <v>2</v>
      </c>
      <c r="R103" s="66"/>
      <c r="S103" s="7">
        <f t="shared" si="11"/>
        <v>2821</v>
      </c>
      <c r="T103" s="7">
        <f t="shared" si="12"/>
        <v>1</v>
      </c>
    </row>
    <row r="104" spans="1:20" s="7" customFormat="1" ht="13.5">
      <c r="A104" s="7">
        <v>33</v>
      </c>
      <c r="B104" s="64" t="s">
        <v>125</v>
      </c>
      <c r="C104" s="140" t="s">
        <v>235</v>
      </c>
      <c r="D104" s="111">
        <v>6728</v>
      </c>
      <c r="E104" s="112">
        <v>5597</v>
      </c>
      <c r="F104" s="113">
        <v>5816</v>
      </c>
      <c r="G104" s="114">
        <f t="shared" si="9"/>
        <v>1.0391281043416116</v>
      </c>
      <c r="H104" s="114">
        <f t="shared" si="10"/>
        <v>26.19260318027515</v>
      </c>
      <c r="I104" s="115">
        <v>4131</v>
      </c>
      <c r="J104" s="115">
        <v>917</v>
      </c>
      <c r="K104" s="115">
        <v>460</v>
      </c>
      <c r="L104" s="115">
        <v>89</v>
      </c>
      <c r="M104" s="115">
        <v>0</v>
      </c>
      <c r="N104" s="116">
        <f t="shared" si="13"/>
        <v>1466</v>
      </c>
      <c r="O104" s="113">
        <v>247</v>
      </c>
      <c r="P104" s="113">
        <v>1615</v>
      </c>
      <c r="Q104" s="113">
        <v>181</v>
      </c>
      <c r="R104" s="66"/>
      <c r="S104" s="7">
        <f t="shared" si="11"/>
        <v>5597</v>
      </c>
      <c r="T104" s="7">
        <f t="shared" si="12"/>
        <v>1</v>
      </c>
    </row>
    <row r="105" spans="1:20" s="7" customFormat="1" ht="13.5">
      <c r="A105" s="7">
        <v>33</v>
      </c>
      <c r="B105" s="64" t="s">
        <v>126</v>
      </c>
      <c r="C105" s="62" t="s">
        <v>236</v>
      </c>
      <c r="D105" s="26">
        <v>4728</v>
      </c>
      <c r="E105" s="27">
        <v>3660</v>
      </c>
      <c r="F105" s="28">
        <v>3806</v>
      </c>
      <c r="G105" s="29">
        <f t="shared" si="9"/>
        <v>1.0398907103825137</v>
      </c>
      <c r="H105" s="29">
        <f t="shared" si="10"/>
        <v>28.142076502732237</v>
      </c>
      <c r="I105" s="30">
        <v>2630</v>
      </c>
      <c r="J105" s="30">
        <v>676</v>
      </c>
      <c r="K105" s="30">
        <v>305</v>
      </c>
      <c r="L105" s="30">
        <v>49</v>
      </c>
      <c r="M105" s="30">
        <v>0</v>
      </c>
      <c r="N105" s="31">
        <f t="shared" si="13"/>
        <v>1030</v>
      </c>
      <c r="O105" s="28">
        <v>64</v>
      </c>
      <c r="P105" s="28">
        <v>717</v>
      </c>
      <c r="Q105" s="28">
        <v>168</v>
      </c>
      <c r="R105" s="66"/>
      <c r="S105" s="7">
        <f t="shared" si="11"/>
        <v>3660</v>
      </c>
      <c r="T105" s="7">
        <f t="shared" si="12"/>
        <v>1</v>
      </c>
    </row>
    <row r="106" spans="1:20" s="7" customFormat="1" ht="13.5">
      <c r="A106" s="7">
        <v>34</v>
      </c>
      <c r="B106" s="64" t="s">
        <v>127</v>
      </c>
      <c r="C106" s="65" t="s">
        <v>237</v>
      </c>
      <c r="D106" s="35">
        <v>4549</v>
      </c>
      <c r="E106" s="36">
        <v>3884</v>
      </c>
      <c r="F106" s="37">
        <v>3035</v>
      </c>
      <c r="G106" s="38">
        <f t="shared" si="9"/>
        <v>0.7814109165808445</v>
      </c>
      <c r="H106" s="38">
        <f t="shared" si="10"/>
        <v>22.502574665293512</v>
      </c>
      <c r="I106" s="39">
        <v>3010</v>
      </c>
      <c r="J106" s="39">
        <v>597</v>
      </c>
      <c r="K106" s="39">
        <v>225</v>
      </c>
      <c r="L106" s="39">
        <v>52</v>
      </c>
      <c r="M106" s="39">
        <v>0</v>
      </c>
      <c r="N106" s="40">
        <f t="shared" si="13"/>
        <v>874</v>
      </c>
      <c r="O106" s="37">
        <v>23</v>
      </c>
      <c r="P106" s="37">
        <v>262</v>
      </c>
      <c r="Q106" s="37">
        <v>113</v>
      </c>
      <c r="R106" s="66"/>
      <c r="S106" s="7">
        <f t="shared" si="11"/>
        <v>3884</v>
      </c>
      <c r="T106" s="7">
        <f t="shared" si="12"/>
        <v>1</v>
      </c>
    </row>
    <row r="107" spans="1:20" s="7" customFormat="1" ht="13.5">
      <c r="A107" s="7">
        <v>35</v>
      </c>
      <c r="B107" s="64" t="s">
        <v>128</v>
      </c>
      <c r="C107" s="65" t="s">
        <v>250</v>
      </c>
      <c r="D107" s="35">
        <v>2185</v>
      </c>
      <c r="E107" s="36">
        <v>1336</v>
      </c>
      <c r="F107" s="37">
        <v>1383</v>
      </c>
      <c r="G107" s="38">
        <f>F107/E107</f>
        <v>1.035179640718563</v>
      </c>
      <c r="H107" s="38">
        <f>N107/E107*100</f>
        <v>28.068862275449103</v>
      </c>
      <c r="I107" s="39">
        <v>961</v>
      </c>
      <c r="J107" s="39">
        <v>261</v>
      </c>
      <c r="K107" s="39">
        <v>92</v>
      </c>
      <c r="L107" s="39">
        <v>22</v>
      </c>
      <c r="M107" s="39">
        <v>0</v>
      </c>
      <c r="N107" s="40">
        <f>SUM(J107:M107)</f>
        <v>375</v>
      </c>
      <c r="O107" s="37">
        <v>65</v>
      </c>
      <c r="P107" s="37">
        <v>349</v>
      </c>
      <c r="Q107" s="37">
        <v>132</v>
      </c>
      <c r="R107" s="66"/>
      <c r="S107" s="7">
        <f t="shared" si="11"/>
        <v>1336</v>
      </c>
      <c r="T107" s="7">
        <f t="shared" si="12"/>
        <v>1</v>
      </c>
    </row>
    <row r="108" spans="1:20" s="7" customFormat="1" ht="13.5">
      <c r="A108" s="7">
        <v>37</v>
      </c>
      <c r="B108" s="64" t="s">
        <v>129</v>
      </c>
      <c r="C108" s="65" t="s">
        <v>238</v>
      </c>
      <c r="D108" s="35">
        <v>4383</v>
      </c>
      <c r="E108" s="36">
        <v>3457</v>
      </c>
      <c r="F108" s="37">
        <v>3229</v>
      </c>
      <c r="G108" s="38">
        <f t="shared" si="9"/>
        <v>0.9340468614405554</v>
      </c>
      <c r="H108" s="38">
        <f t="shared" si="10"/>
        <v>33.93115417992479</v>
      </c>
      <c r="I108" s="39">
        <v>2284</v>
      </c>
      <c r="J108" s="39">
        <v>754</v>
      </c>
      <c r="K108" s="39">
        <v>334</v>
      </c>
      <c r="L108" s="39">
        <v>85</v>
      </c>
      <c r="M108" s="39">
        <v>0</v>
      </c>
      <c r="N108" s="40">
        <f t="shared" si="13"/>
        <v>1173</v>
      </c>
      <c r="O108" s="37">
        <v>82</v>
      </c>
      <c r="P108" s="37">
        <v>416</v>
      </c>
      <c r="Q108" s="37">
        <v>151</v>
      </c>
      <c r="R108" s="66"/>
      <c r="S108" s="7">
        <f t="shared" si="11"/>
        <v>3457</v>
      </c>
      <c r="T108" s="7">
        <f t="shared" si="12"/>
        <v>1</v>
      </c>
    </row>
    <row r="109" spans="1:20" s="7" customFormat="1" ht="13.5">
      <c r="A109" s="7">
        <v>38</v>
      </c>
      <c r="B109" s="64" t="s">
        <v>130</v>
      </c>
      <c r="C109" s="67" t="s">
        <v>239</v>
      </c>
      <c r="D109" s="45">
        <v>4705</v>
      </c>
      <c r="E109" s="46">
        <v>3719</v>
      </c>
      <c r="F109" s="47">
        <v>4121</v>
      </c>
      <c r="G109" s="48">
        <f t="shared" si="9"/>
        <v>1.1080935735412745</v>
      </c>
      <c r="H109" s="48">
        <f t="shared" si="10"/>
        <v>28.63673030384512</v>
      </c>
      <c r="I109" s="49">
        <v>2654</v>
      </c>
      <c r="J109" s="49">
        <v>695</v>
      </c>
      <c r="K109" s="49">
        <v>298</v>
      </c>
      <c r="L109" s="49">
        <v>72</v>
      </c>
      <c r="M109" s="49">
        <v>0</v>
      </c>
      <c r="N109" s="50">
        <f t="shared" si="13"/>
        <v>1065</v>
      </c>
      <c r="O109" s="47">
        <v>5</v>
      </c>
      <c r="P109" s="47">
        <v>852</v>
      </c>
      <c r="Q109" s="47">
        <v>180</v>
      </c>
      <c r="R109" s="66"/>
      <c r="S109" s="7">
        <f t="shared" si="11"/>
        <v>3719</v>
      </c>
      <c r="T109" s="7">
        <f t="shared" si="12"/>
        <v>1</v>
      </c>
    </row>
    <row r="110" spans="1:20" s="7" customFormat="1" ht="13.5">
      <c r="A110" s="7">
        <v>39</v>
      </c>
      <c r="B110" s="64" t="s">
        <v>131</v>
      </c>
      <c r="C110" s="62" t="s">
        <v>240</v>
      </c>
      <c r="D110" s="26">
        <v>2956</v>
      </c>
      <c r="E110" s="27">
        <v>2293</v>
      </c>
      <c r="F110" s="28">
        <v>2189</v>
      </c>
      <c r="G110" s="29">
        <f t="shared" si="9"/>
        <v>0.9546445704317488</v>
      </c>
      <c r="H110" s="29">
        <f t="shared" si="10"/>
        <v>25.599651112080245</v>
      </c>
      <c r="I110" s="30">
        <v>1706</v>
      </c>
      <c r="J110" s="30">
        <v>393</v>
      </c>
      <c r="K110" s="30">
        <v>155</v>
      </c>
      <c r="L110" s="30">
        <v>39</v>
      </c>
      <c r="M110" s="30">
        <v>0</v>
      </c>
      <c r="N110" s="31">
        <f t="shared" si="13"/>
        <v>587</v>
      </c>
      <c r="O110" s="28">
        <v>173</v>
      </c>
      <c r="P110" s="28">
        <v>576</v>
      </c>
      <c r="Q110" s="28">
        <v>362</v>
      </c>
      <c r="R110" s="66"/>
      <c r="S110" s="7">
        <f t="shared" si="11"/>
        <v>2293</v>
      </c>
      <c r="T110" s="7">
        <f t="shared" si="12"/>
        <v>1</v>
      </c>
    </row>
    <row r="111" spans="1:20" s="7" customFormat="1" ht="13.5">
      <c r="A111" s="7">
        <v>42</v>
      </c>
      <c r="B111" s="64" t="s">
        <v>280</v>
      </c>
      <c r="C111" s="65" t="s">
        <v>241</v>
      </c>
      <c r="D111" s="35">
        <v>3712</v>
      </c>
      <c r="E111" s="36">
        <v>3314</v>
      </c>
      <c r="F111" s="37">
        <v>5298</v>
      </c>
      <c r="G111" s="38">
        <f t="shared" si="9"/>
        <v>1.5986722993361497</v>
      </c>
      <c r="H111" s="38">
        <f t="shared" si="10"/>
        <v>37.5980687990344</v>
      </c>
      <c r="I111" s="39">
        <v>2068</v>
      </c>
      <c r="J111" s="39">
        <v>722</v>
      </c>
      <c r="K111" s="39">
        <v>399</v>
      </c>
      <c r="L111" s="39">
        <v>125</v>
      </c>
      <c r="M111" s="39">
        <v>0</v>
      </c>
      <c r="N111" s="40">
        <f t="shared" si="13"/>
        <v>1246</v>
      </c>
      <c r="O111" s="37">
        <v>79</v>
      </c>
      <c r="P111" s="37">
        <v>486</v>
      </c>
      <c r="Q111" s="37">
        <v>444</v>
      </c>
      <c r="R111" s="66"/>
      <c r="S111" s="7">
        <f t="shared" si="11"/>
        <v>3314</v>
      </c>
      <c r="T111" s="7">
        <f t="shared" si="12"/>
        <v>1</v>
      </c>
    </row>
    <row r="112" spans="1:20" s="7" customFormat="1" ht="13.5">
      <c r="A112" s="7">
        <v>43</v>
      </c>
      <c r="B112" s="64" t="s">
        <v>281</v>
      </c>
      <c r="C112" s="65" t="s">
        <v>242</v>
      </c>
      <c r="D112" s="35">
        <v>6544</v>
      </c>
      <c r="E112" s="36">
        <v>6145</v>
      </c>
      <c r="F112" s="37">
        <v>6537</v>
      </c>
      <c r="G112" s="38">
        <f t="shared" si="9"/>
        <v>1.0637917005695687</v>
      </c>
      <c r="H112" s="38">
        <f t="shared" si="10"/>
        <v>26.28152969894223</v>
      </c>
      <c r="I112" s="39">
        <v>4530</v>
      </c>
      <c r="J112" s="39">
        <v>1009</v>
      </c>
      <c r="K112" s="39">
        <v>494</v>
      </c>
      <c r="L112" s="39">
        <v>112</v>
      </c>
      <c r="M112" s="39">
        <v>0</v>
      </c>
      <c r="N112" s="40">
        <f t="shared" si="13"/>
        <v>1615</v>
      </c>
      <c r="O112" s="37">
        <v>1205</v>
      </c>
      <c r="P112" s="37">
        <v>1361</v>
      </c>
      <c r="Q112" s="37">
        <v>641</v>
      </c>
      <c r="R112" s="66"/>
      <c r="S112" s="7">
        <f t="shared" si="11"/>
        <v>6145</v>
      </c>
      <c r="T112" s="7">
        <f t="shared" si="12"/>
        <v>1</v>
      </c>
    </row>
    <row r="113" spans="1:20" s="7" customFormat="1" ht="13.5">
      <c r="A113" s="7">
        <v>44</v>
      </c>
      <c r="B113" s="64" t="s">
        <v>282</v>
      </c>
      <c r="C113" s="65" t="s">
        <v>243</v>
      </c>
      <c r="D113" s="35">
        <v>4315</v>
      </c>
      <c r="E113" s="36">
        <v>3855</v>
      </c>
      <c r="F113" s="37">
        <v>6805</v>
      </c>
      <c r="G113" s="38">
        <f t="shared" si="9"/>
        <v>1.7652399481193255</v>
      </c>
      <c r="H113" s="38">
        <f t="shared" si="10"/>
        <v>38.49546044098574</v>
      </c>
      <c r="I113" s="39">
        <v>2371</v>
      </c>
      <c r="J113" s="39">
        <v>872</v>
      </c>
      <c r="K113" s="39">
        <v>501</v>
      </c>
      <c r="L113" s="39">
        <v>111</v>
      </c>
      <c r="M113" s="39">
        <v>0</v>
      </c>
      <c r="N113" s="40">
        <f t="shared" si="13"/>
        <v>1484</v>
      </c>
      <c r="O113" s="37">
        <v>182</v>
      </c>
      <c r="P113" s="37">
        <v>490</v>
      </c>
      <c r="Q113" s="37">
        <v>220</v>
      </c>
      <c r="R113" s="66"/>
      <c r="S113" s="7">
        <f t="shared" si="11"/>
        <v>3855</v>
      </c>
      <c r="T113" s="7">
        <f t="shared" si="12"/>
        <v>1</v>
      </c>
    </row>
    <row r="114" spans="1:20" s="7" customFormat="1" ht="13.5">
      <c r="A114" s="7">
        <v>45</v>
      </c>
      <c r="B114" s="64" t="s">
        <v>132</v>
      </c>
      <c r="C114" s="67" t="s">
        <v>244</v>
      </c>
      <c r="D114" s="45">
        <v>3445</v>
      </c>
      <c r="E114" s="46">
        <v>3009</v>
      </c>
      <c r="F114" s="47">
        <v>3363</v>
      </c>
      <c r="G114" s="48">
        <f t="shared" si="9"/>
        <v>1.1176470588235294</v>
      </c>
      <c r="H114" s="48">
        <f t="shared" si="10"/>
        <v>28.74709205716185</v>
      </c>
      <c r="I114" s="49">
        <v>2144</v>
      </c>
      <c r="J114" s="49">
        <v>525</v>
      </c>
      <c r="K114" s="49">
        <v>276</v>
      </c>
      <c r="L114" s="49">
        <v>63</v>
      </c>
      <c r="M114" s="49">
        <v>1</v>
      </c>
      <c r="N114" s="50">
        <f t="shared" si="13"/>
        <v>865</v>
      </c>
      <c r="O114" s="47">
        <v>103</v>
      </c>
      <c r="P114" s="47">
        <v>442</v>
      </c>
      <c r="Q114" s="47">
        <v>880</v>
      </c>
      <c r="R114" s="66"/>
      <c r="S114" s="7">
        <f t="shared" si="11"/>
        <v>3009</v>
      </c>
      <c r="T114" s="7">
        <f t="shared" si="12"/>
        <v>1</v>
      </c>
    </row>
    <row r="115" spans="1:20" s="7" customFormat="1" ht="13.5">
      <c r="A115" s="7">
        <v>46</v>
      </c>
      <c r="B115" s="64" t="s">
        <v>133</v>
      </c>
      <c r="C115" s="166" t="s">
        <v>13</v>
      </c>
      <c r="D115" s="167">
        <v>5630</v>
      </c>
      <c r="E115" s="168">
        <v>5152</v>
      </c>
      <c r="F115" s="169">
        <v>6137</v>
      </c>
      <c r="G115" s="170">
        <f t="shared" si="9"/>
        <v>1.1911878881987579</v>
      </c>
      <c r="H115" s="170">
        <f t="shared" si="10"/>
        <v>28.125</v>
      </c>
      <c r="I115" s="171">
        <v>3703</v>
      </c>
      <c r="J115" s="171">
        <v>873</v>
      </c>
      <c r="K115" s="171">
        <v>448</v>
      </c>
      <c r="L115" s="171">
        <v>128</v>
      </c>
      <c r="M115" s="171">
        <v>0</v>
      </c>
      <c r="N115" s="172">
        <f t="shared" si="13"/>
        <v>1449</v>
      </c>
      <c r="O115" s="169">
        <v>98</v>
      </c>
      <c r="P115" s="169">
        <v>799</v>
      </c>
      <c r="Q115" s="169">
        <v>0</v>
      </c>
      <c r="R115" s="68"/>
      <c r="S115" s="7">
        <f t="shared" si="11"/>
        <v>5152</v>
      </c>
      <c r="T115" s="7">
        <f t="shared" si="12"/>
        <v>1</v>
      </c>
    </row>
    <row r="116" spans="1:20" s="7" customFormat="1" ht="13.5">
      <c r="A116" s="7">
        <v>1</v>
      </c>
      <c r="B116" s="64" t="s">
        <v>134</v>
      </c>
      <c r="C116" s="62" t="s">
        <v>245</v>
      </c>
      <c r="D116" s="26">
        <v>916</v>
      </c>
      <c r="E116" s="27">
        <v>837</v>
      </c>
      <c r="F116" s="28">
        <v>943</v>
      </c>
      <c r="G116" s="29">
        <f t="shared" si="9"/>
        <v>1.1266427718040621</v>
      </c>
      <c r="H116" s="29">
        <f t="shared" si="10"/>
        <v>26.762246117084825</v>
      </c>
      <c r="I116" s="30">
        <v>613</v>
      </c>
      <c r="J116" s="30">
        <v>130</v>
      </c>
      <c r="K116" s="30">
        <v>76</v>
      </c>
      <c r="L116" s="30">
        <v>18</v>
      </c>
      <c r="M116" s="30">
        <v>0</v>
      </c>
      <c r="N116" s="31">
        <f>SUM(J116:M116)</f>
        <v>224</v>
      </c>
      <c r="O116" s="28">
        <v>18</v>
      </c>
      <c r="P116" s="28">
        <v>132</v>
      </c>
      <c r="Q116" s="28">
        <v>67</v>
      </c>
      <c r="R116" s="88"/>
      <c r="S116" s="7">
        <f t="shared" si="11"/>
        <v>837</v>
      </c>
      <c r="T116" s="7">
        <f t="shared" si="12"/>
        <v>1</v>
      </c>
    </row>
    <row r="117" spans="1:20" s="42" customFormat="1" ht="13.5">
      <c r="A117" s="42">
        <v>14</v>
      </c>
      <c r="B117" s="64" t="s">
        <v>135</v>
      </c>
      <c r="C117" s="65" t="s">
        <v>283</v>
      </c>
      <c r="D117" s="35">
        <v>3798</v>
      </c>
      <c r="E117" s="153">
        <v>3266</v>
      </c>
      <c r="F117" s="37">
        <v>2611</v>
      </c>
      <c r="G117" s="154">
        <f>F117/E117</f>
        <v>0.7994488671157379</v>
      </c>
      <c r="H117" s="154">
        <f>N117/E117*100</f>
        <v>22.259644825474588</v>
      </c>
      <c r="I117" s="39">
        <v>2539</v>
      </c>
      <c r="J117" s="39">
        <v>497</v>
      </c>
      <c r="K117" s="39">
        <v>185</v>
      </c>
      <c r="L117" s="39">
        <v>45</v>
      </c>
      <c r="M117" s="39">
        <v>0</v>
      </c>
      <c r="N117" s="155">
        <f>SUM(J117:M117)</f>
        <v>727</v>
      </c>
      <c r="O117" s="37">
        <v>62</v>
      </c>
      <c r="P117" s="37">
        <v>414</v>
      </c>
      <c r="Q117" s="37">
        <v>170</v>
      </c>
      <c r="R117" s="66"/>
      <c r="S117" s="42">
        <f t="shared" si="11"/>
        <v>3266</v>
      </c>
      <c r="T117" s="42">
        <f t="shared" si="12"/>
        <v>1</v>
      </c>
    </row>
    <row r="118" spans="1:20" s="7" customFormat="1" ht="13.5">
      <c r="A118" s="7">
        <v>28</v>
      </c>
      <c r="B118" s="64" t="s">
        <v>136</v>
      </c>
      <c r="C118" s="65" t="s">
        <v>247</v>
      </c>
      <c r="D118" s="35">
        <v>4129</v>
      </c>
      <c r="E118" s="36">
        <v>3638</v>
      </c>
      <c r="F118" s="37">
        <v>2296</v>
      </c>
      <c r="G118" s="38">
        <f t="shared" si="9"/>
        <v>0.6311159978009896</v>
      </c>
      <c r="H118" s="38">
        <f t="shared" si="10"/>
        <v>18.114348543155582</v>
      </c>
      <c r="I118" s="39">
        <v>2979</v>
      </c>
      <c r="J118" s="39">
        <v>468</v>
      </c>
      <c r="K118" s="39">
        <v>159</v>
      </c>
      <c r="L118" s="39">
        <v>32</v>
      </c>
      <c r="M118" s="39">
        <v>0</v>
      </c>
      <c r="N118" s="40">
        <f aca="true" t="shared" si="14" ref="N118:N145">SUM(J118:M118)</f>
        <v>659</v>
      </c>
      <c r="O118" s="37">
        <v>58</v>
      </c>
      <c r="P118" s="37">
        <v>351</v>
      </c>
      <c r="Q118" s="37">
        <v>194</v>
      </c>
      <c r="R118" s="66"/>
      <c r="S118" s="7">
        <f t="shared" si="11"/>
        <v>3638</v>
      </c>
      <c r="T118" s="7">
        <f t="shared" si="12"/>
        <v>1</v>
      </c>
    </row>
    <row r="119" spans="1:20" s="7" customFormat="1" ht="13.5">
      <c r="A119" s="7">
        <v>28</v>
      </c>
      <c r="B119" s="64" t="s">
        <v>137</v>
      </c>
      <c r="C119" s="65" t="s">
        <v>248</v>
      </c>
      <c r="D119" s="35">
        <v>4917</v>
      </c>
      <c r="E119" s="36">
        <v>4411</v>
      </c>
      <c r="F119" s="37">
        <v>2558</v>
      </c>
      <c r="G119" s="38">
        <f t="shared" si="9"/>
        <v>0.5799138517343007</v>
      </c>
      <c r="H119" s="38">
        <f t="shared" si="10"/>
        <v>18.00045341192473</v>
      </c>
      <c r="I119" s="39">
        <v>3617</v>
      </c>
      <c r="J119" s="39">
        <v>553</v>
      </c>
      <c r="K119" s="39">
        <v>208</v>
      </c>
      <c r="L119" s="39">
        <v>33</v>
      </c>
      <c r="M119" s="39">
        <v>0</v>
      </c>
      <c r="N119" s="40">
        <f t="shared" si="14"/>
        <v>794</v>
      </c>
      <c r="O119" s="37">
        <v>103</v>
      </c>
      <c r="P119" s="37">
        <v>580</v>
      </c>
      <c r="Q119" s="37">
        <v>376</v>
      </c>
      <c r="R119" s="66"/>
      <c r="S119" s="7">
        <f t="shared" si="11"/>
        <v>4411</v>
      </c>
      <c r="T119" s="7">
        <f t="shared" si="12"/>
        <v>1</v>
      </c>
    </row>
    <row r="120" spans="1:20" s="7" customFormat="1" ht="13.5">
      <c r="A120" s="7">
        <v>34</v>
      </c>
      <c r="B120" s="64" t="s">
        <v>138</v>
      </c>
      <c r="C120" s="67" t="s">
        <v>249</v>
      </c>
      <c r="D120" s="45">
        <v>1886</v>
      </c>
      <c r="E120" s="46">
        <v>1686</v>
      </c>
      <c r="F120" s="47">
        <v>1716</v>
      </c>
      <c r="G120" s="48">
        <f t="shared" si="9"/>
        <v>1.0177935943060499</v>
      </c>
      <c r="H120" s="48">
        <f t="shared" si="10"/>
        <v>26.7497034400949</v>
      </c>
      <c r="I120" s="49">
        <v>1235</v>
      </c>
      <c r="J120" s="49">
        <v>281</v>
      </c>
      <c r="K120" s="49">
        <v>139</v>
      </c>
      <c r="L120" s="49">
        <v>31</v>
      </c>
      <c r="M120" s="49">
        <v>0</v>
      </c>
      <c r="N120" s="50">
        <f t="shared" si="14"/>
        <v>451</v>
      </c>
      <c r="O120" s="47">
        <v>3</v>
      </c>
      <c r="P120" s="47">
        <v>212</v>
      </c>
      <c r="Q120" s="47">
        <v>5</v>
      </c>
      <c r="R120" s="66"/>
      <c r="S120" s="7">
        <f t="shared" si="11"/>
        <v>1686</v>
      </c>
      <c r="T120" s="7">
        <f t="shared" si="12"/>
        <v>1</v>
      </c>
    </row>
    <row r="121" spans="1:20" s="7" customFormat="1" ht="13.5">
      <c r="A121" s="7">
        <v>40</v>
      </c>
      <c r="B121" s="64" t="s">
        <v>139</v>
      </c>
      <c r="C121" s="142" t="s">
        <v>15</v>
      </c>
      <c r="D121" s="104">
        <v>1041</v>
      </c>
      <c r="E121" s="105">
        <v>831</v>
      </c>
      <c r="F121" s="106">
        <v>1094</v>
      </c>
      <c r="G121" s="119">
        <f t="shared" si="9"/>
        <v>1.3164861612515042</v>
      </c>
      <c r="H121" s="119">
        <f t="shared" si="10"/>
        <v>34.89771359807461</v>
      </c>
      <c r="I121" s="107">
        <v>541</v>
      </c>
      <c r="J121" s="107">
        <v>190</v>
      </c>
      <c r="K121" s="107">
        <v>77</v>
      </c>
      <c r="L121" s="107">
        <v>23</v>
      </c>
      <c r="M121" s="107">
        <v>0</v>
      </c>
      <c r="N121" s="108">
        <f t="shared" si="14"/>
        <v>290</v>
      </c>
      <c r="O121" s="106">
        <v>38</v>
      </c>
      <c r="P121" s="106">
        <v>184</v>
      </c>
      <c r="Q121" s="106">
        <v>150</v>
      </c>
      <c r="R121" s="66"/>
      <c r="S121" s="7">
        <f t="shared" si="11"/>
        <v>831</v>
      </c>
      <c r="T121" s="7">
        <f t="shared" si="12"/>
        <v>1</v>
      </c>
    </row>
    <row r="122" spans="1:20" s="7" customFormat="1" ht="13.5">
      <c r="A122" s="7">
        <v>42</v>
      </c>
      <c r="B122" s="64" t="s">
        <v>140</v>
      </c>
      <c r="C122" s="67" t="s">
        <v>16</v>
      </c>
      <c r="D122" s="45">
        <v>2297</v>
      </c>
      <c r="E122" s="46">
        <v>2018</v>
      </c>
      <c r="F122" s="47">
        <v>2885</v>
      </c>
      <c r="G122" s="48">
        <f t="shared" si="9"/>
        <v>1.429633300297324</v>
      </c>
      <c r="H122" s="48">
        <f t="shared" si="10"/>
        <v>36.42220019821605</v>
      </c>
      <c r="I122" s="49">
        <v>1283</v>
      </c>
      <c r="J122" s="49">
        <v>466</v>
      </c>
      <c r="K122" s="49">
        <v>210</v>
      </c>
      <c r="L122" s="49">
        <v>59</v>
      </c>
      <c r="M122" s="49">
        <v>0</v>
      </c>
      <c r="N122" s="50">
        <f t="shared" si="14"/>
        <v>735</v>
      </c>
      <c r="O122" s="47">
        <v>117</v>
      </c>
      <c r="P122" s="47">
        <v>160</v>
      </c>
      <c r="Q122" s="47">
        <v>99</v>
      </c>
      <c r="R122" s="68"/>
      <c r="S122" s="7">
        <f t="shared" si="11"/>
        <v>2018</v>
      </c>
      <c r="T122" s="7">
        <f t="shared" si="12"/>
        <v>1</v>
      </c>
    </row>
    <row r="123" spans="1:20" s="7" customFormat="1" ht="13.5">
      <c r="A123" s="7">
        <v>13</v>
      </c>
      <c r="B123" s="64" t="s">
        <v>141</v>
      </c>
      <c r="C123" s="62" t="s">
        <v>17</v>
      </c>
      <c r="D123" s="26">
        <v>313</v>
      </c>
      <c r="E123" s="27">
        <v>260</v>
      </c>
      <c r="F123" s="28">
        <v>111</v>
      </c>
      <c r="G123" s="29">
        <f t="shared" si="9"/>
        <v>0.4269230769230769</v>
      </c>
      <c r="H123" s="29">
        <f t="shared" si="10"/>
        <v>13.846153846153847</v>
      </c>
      <c r="I123" s="30">
        <v>224</v>
      </c>
      <c r="J123" s="30">
        <v>27</v>
      </c>
      <c r="K123" s="30">
        <v>7</v>
      </c>
      <c r="L123" s="30">
        <v>2</v>
      </c>
      <c r="M123" s="30">
        <v>0</v>
      </c>
      <c r="N123" s="31">
        <f t="shared" si="14"/>
        <v>36</v>
      </c>
      <c r="O123" s="28">
        <v>8</v>
      </c>
      <c r="P123" s="28">
        <v>62</v>
      </c>
      <c r="Q123" s="28">
        <v>23</v>
      </c>
      <c r="R123" s="63"/>
      <c r="S123" s="7">
        <f t="shared" si="11"/>
        <v>260</v>
      </c>
      <c r="T123" s="7">
        <f t="shared" si="12"/>
        <v>1</v>
      </c>
    </row>
    <row r="124" spans="1:20" s="7" customFormat="1" ht="13.5">
      <c r="A124" s="7">
        <v>13</v>
      </c>
      <c r="B124" s="64" t="s">
        <v>142</v>
      </c>
      <c r="C124" s="65" t="s">
        <v>251</v>
      </c>
      <c r="D124" s="35">
        <v>823</v>
      </c>
      <c r="E124" s="36">
        <v>688</v>
      </c>
      <c r="F124" s="37">
        <v>296</v>
      </c>
      <c r="G124" s="38">
        <f t="shared" si="9"/>
        <v>0.43023255813953487</v>
      </c>
      <c r="H124" s="38">
        <f t="shared" si="10"/>
        <v>13.517441860465116</v>
      </c>
      <c r="I124" s="39">
        <v>595</v>
      </c>
      <c r="J124" s="39">
        <v>73</v>
      </c>
      <c r="K124" s="39">
        <v>15</v>
      </c>
      <c r="L124" s="39">
        <v>5</v>
      </c>
      <c r="M124" s="39">
        <v>0</v>
      </c>
      <c r="N124" s="40">
        <f t="shared" si="14"/>
        <v>93</v>
      </c>
      <c r="O124" s="37">
        <v>90</v>
      </c>
      <c r="P124" s="37">
        <v>4</v>
      </c>
      <c r="Q124" s="37">
        <v>10</v>
      </c>
      <c r="R124" s="66"/>
      <c r="S124" s="7">
        <f t="shared" si="11"/>
        <v>688</v>
      </c>
      <c r="T124" s="7">
        <f t="shared" si="12"/>
        <v>1</v>
      </c>
    </row>
    <row r="125" spans="1:20" s="7" customFormat="1" ht="13.5">
      <c r="A125" s="7">
        <v>13</v>
      </c>
      <c r="B125" s="64" t="s">
        <v>143</v>
      </c>
      <c r="C125" s="65" t="s">
        <v>252</v>
      </c>
      <c r="D125" s="35">
        <v>1694</v>
      </c>
      <c r="E125" s="36">
        <v>1082</v>
      </c>
      <c r="F125" s="37">
        <v>395</v>
      </c>
      <c r="G125" s="38">
        <f t="shared" si="9"/>
        <v>0.36506469500924216</v>
      </c>
      <c r="H125" s="38">
        <f t="shared" si="10"/>
        <v>11.55268022181146</v>
      </c>
      <c r="I125" s="39">
        <v>957</v>
      </c>
      <c r="J125" s="39">
        <v>88</v>
      </c>
      <c r="K125" s="39">
        <v>28</v>
      </c>
      <c r="L125" s="39">
        <v>9</v>
      </c>
      <c r="M125" s="39">
        <v>0</v>
      </c>
      <c r="N125" s="40">
        <f t="shared" si="14"/>
        <v>125</v>
      </c>
      <c r="O125" s="37">
        <v>26</v>
      </c>
      <c r="P125" s="37">
        <v>193</v>
      </c>
      <c r="Q125" s="37">
        <v>131</v>
      </c>
      <c r="R125" s="66"/>
      <c r="S125" s="7">
        <f t="shared" si="11"/>
        <v>1082</v>
      </c>
      <c r="T125" s="7">
        <f t="shared" si="12"/>
        <v>1</v>
      </c>
    </row>
    <row r="126" spans="1:20" s="7" customFormat="1" ht="13.5">
      <c r="A126" s="7">
        <v>13</v>
      </c>
      <c r="B126" s="64" t="s">
        <v>144</v>
      </c>
      <c r="C126" s="65" t="s">
        <v>253</v>
      </c>
      <c r="D126" s="35">
        <v>1718</v>
      </c>
      <c r="E126" s="36">
        <v>1370</v>
      </c>
      <c r="F126" s="37">
        <v>941</v>
      </c>
      <c r="G126" s="38">
        <f t="shared" si="9"/>
        <v>0.6868613138686132</v>
      </c>
      <c r="H126" s="38">
        <f t="shared" si="10"/>
        <v>18.97810218978102</v>
      </c>
      <c r="I126" s="39">
        <v>1110</v>
      </c>
      <c r="J126" s="39">
        <v>171</v>
      </c>
      <c r="K126" s="39">
        <v>70</v>
      </c>
      <c r="L126" s="39">
        <v>19</v>
      </c>
      <c r="M126" s="39">
        <v>0</v>
      </c>
      <c r="N126" s="40">
        <f t="shared" si="14"/>
        <v>260</v>
      </c>
      <c r="O126" s="37">
        <v>53</v>
      </c>
      <c r="P126" s="37">
        <v>237</v>
      </c>
      <c r="Q126" s="37">
        <v>132</v>
      </c>
      <c r="R126" s="66"/>
      <c r="S126" s="7">
        <f t="shared" si="11"/>
        <v>1370</v>
      </c>
      <c r="T126" s="7">
        <f t="shared" si="12"/>
        <v>1</v>
      </c>
    </row>
    <row r="127" spans="1:20" s="7" customFormat="1" ht="13.5">
      <c r="A127" s="7">
        <v>13</v>
      </c>
      <c r="B127" s="64" t="s">
        <v>145</v>
      </c>
      <c r="C127" s="140" t="s">
        <v>254</v>
      </c>
      <c r="D127" s="111">
        <v>1273</v>
      </c>
      <c r="E127" s="112">
        <v>1129</v>
      </c>
      <c r="F127" s="113">
        <v>604</v>
      </c>
      <c r="G127" s="114">
        <f t="shared" si="9"/>
        <v>0.5349867139061116</v>
      </c>
      <c r="H127" s="114">
        <f t="shared" si="10"/>
        <v>17.183348095659877</v>
      </c>
      <c r="I127" s="115">
        <v>935</v>
      </c>
      <c r="J127" s="115">
        <v>142</v>
      </c>
      <c r="K127" s="115">
        <v>46</v>
      </c>
      <c r="L127" s="115">
        <v>6</v>
      </c>
      <c r="M127" s="115">
        <v>0</v>
      </c>
      <c r="N127" s="116">
        <f t="shared" si="14"/>
        <v>194</v>
      </c>
      <c r="O127" s="113">
        <v>3</v>
      </c>
      <c r="P127" s="113">
        <v>177</v>
      </c>
      <c r="Q127" s="113">
        <v>237</v>
      </c>
      <c r="R127" s="66"/>
      <c r="S127" s="7">
        <f t="shared" si="11"/>
        <v>1129</v>
      </c>
      <c r="T127" s="7">
        <f t="shared" si="12"/>
        <v>1</v>
      </c>
    </row>
    <row r="128" spans="1:20" s="7" customFormat="1" ht="13.5">
      <c r="A128" s="7">
        <v>13</v>
      </c>
      <c r="B128" s="64" t="s">
        <v>146</v>
      </c>
      <c r="C128" s="62" t="s">
        <v>255</v>
      </c>
      <c r="D128" s="26">
        <v>1104</v>
      </c>
      <c r="E128" s="27">
        <v>940</v>
      </c>
      <c r="F128" s="28">
        <v>730</v>
      </c>
      <c r="G128" s="29">
        <f t="shared" si="9"/>
        <v>0.776595744680851</v>
      </c>
      <c r="H128" s="29">
        <f t="shared" si="10"/>
        <v>21.48936170212766</v>
      </c>
      <c r="I128" s="30">
        <v>738</v>
      </c>
      <c r="J128" s="30">
        <v>121</v>
      </c>
      <c r="K128" s="30">
        <v>67</v>
      </c>
      <c r="L128" s="30">
        <v>14</v>
      </c>
      <c r="M128" s="30">
        <v>0</v>
      </c>
      <c r="N128" s="31">
        <f t="shared" si="14"/>
        <v>202</v>
      </c>
      <c r="O128" s="28">
        <v>39</v>
      </c>
      <c r="P128" s="28">
        <v>181</v>
      </c>
      <c r="Q128" s="28">
        <v>83</v>
      </c>
      <c r="R128" s="66"/>
      <c r="S128" s="7">
        <f t="shared" si="11"/>
        <v>940</v>
      </c>
      <c r="T128" s="7">
        <f t="shared" si="12"/>
        <v>1</v>
      </c>
    </row>
    <row r="129" spans="1:20" s="7" customFormat="1" ht="13.5">
      <c r="A129" s="7">
        <v>13</v>
      </c>
      <c r="B129" s="64" t="s">
        <v>147</v>
      </c>
      <c r="C129" s="65" t="s">
        <v>256</v>
      </c>
      <c r="D129" s="35">
        <v>1788</v>
      </c>
      <c r="E129" s="36">
        <v>1639</v>
      </c>
      <c r="F129" s="37">
        <v>1013</v>
      </c>
      <c r="G129" s="38">
        <f t="shared" si="9"/>
        <v>0.6180597925564368</v>
      </c>
      <c r="H129" s="38">
        <f t="shared" si="10"/>
        <v>17.144600366076876</v>
      </c>
      <c r="I129" s="39">
        <v>1358</v>
      </c>
      <c r="J129" s="39">
        <v>201</v>
      </c>
      <c r="K129" s="39">
        <v>70</v>
      </c>
      <c r="L129" s="39">
        <v>10</v>
      </c>
      <c r="M129" s="39">
        <v>0</v>
      </c>
      <c r="N129" s="40">
        <f t="shared" si="14"/>
        <v>281</v>
      </c>
      <c r="O129" s="37">
        <v>18</v>
      </c>
      <c r="P129" s="37">
        <v>116</v>
      </c>
      <c r="Q129" s="37">
        <v>84</v>
      </c>
      <c r="R129" s="66"/>
      <c r="S129" s="7">
        <f aca="true" t="shared" si="15" ref="S129:S145">N129+I129</f>
        <v>1639</v>
      </c>
      <c r="T129" s="7">
        <f aca="true" t="shared" si="16" ref="T129:T145">E129/S129</f>
        <v>1</v>
      </c>
    </row>
    <row r="130" spans="1:20" s="7" customFormat="1" ht="13.5">
      <c r="A130" s="7">
        <v>13</v>
      </c>
      <c r="B130" s="64" t="s">
        <v>148</v>
      </c>
      <c r="C130" s="65" t="s">
        <v>257</v>
      </c>
      <c r="D130" s="35">
        <v>3748</v>
      </c>
      <c r="E130" s="36">
        <v>3345</v>
      </c>
      <c r="F130" s="37">
        <v>1653</v>
      </c>
      <c r="G130" s="38">
        <f aca="true" t="shared" si="17" ref="G130:G145">F130/E130</f>
        <v>0.49417040358744396</v>
      </c>
      <c r="H130" s="38">
        <f aca="true" t="shared" si="18" ref="H130:H145">N130/E130*100</f>
        <v>15.515695067264573</v>
      </c>
      <c r="I130" s="39">
        <v>2826</v>
      </c>
      <c r="J130" s="39">
        <v>374</v>
      </c>
      <c r="K130" s="39">
        <v>110</v>
      </c>
      <c r="L130" s="39">
        <v>35</v>
      </c>
      <c r="M130" s="39">
        <v>0</v>
      </c>
      <c r="N130" s="40">
        <f t="shared" si="14"/>
        <v>519</v>
      </c>
      <c r="O130" s="37">
        <v>135</v>
      </c>
      <c r="P130" s="37">
        <v>559</v>
      </c>
      <c r="Q130" s="37">
        <v>282</v>
      </c>
      <c r="R130" s="66"/>
      <c r="S130" s="7">
        <f t="shared" si="15"/>
        <v>3345</v>
      </c>
      <c r="T130" s="7">
        <f t="shared" si="16"/>
        <v>1</v>
      </c>
    </row>
    <row r="131" spans="1:20" s="7" customFormat="1" ht="13.5">
      <c r="A131" s="7">
        <v>13</v>
      </c>
      <c r="B131" s="64" t="s">
        <v>149</v>
      </c>
      <c r="C131" s="65" t="s">
        <v>258</v>
      </c>
      <c r="D131" s="35">
        <v>2412</v>
      </c>
      <c r="E131" s="36">
        <v>2112</v>
      </c>
      <c r="F131" s="37">
        <v>942</v>
      </c>
      <c r="G131" s="38">
        <f t="shared" si="17"/>
        <v>0.4460227272727273</v>
      </c>
      <c r="H131" s="38">
        <f t="shared" si="18"/>
        <v>13.778409090909092</v>
      </c>
      <c r="I131" s="39">
        <v>1821</v>
      </c>
      <c r="J131" s="39">
        <v>216</v>
      </c>
      <c r="K131" s="39">
        <v>62</v>
      </c>
      <c r="L131" s="39">
        <v>13</v>
      </c>
      <c r="M131" s="39">
        <v>0</v>
      </c>
      <c r="N131" s="40">
        <f t="shared" si="14"/>
        <v>291</v>
      </c>
      <c r="O131" s="37">
        <v>62</v>
      </c>
      <c r="P131" s="37">
        <v>271</v>
      </c>
      <c r="Q131" s="37">
        <v>179</v>
      </c>
      <c r="R131" s="66"/>
      <c r="S131" s="7">
        <f t="shared" si="15"/>
        <v>2112</v>
      </c>
      <c r="T131" s="7">
        <f t="shared" si="16"/>
        <v>1</v>
      </c>
    </row>
    <row r="132" spans="1:20" s="7" customFormat="1" ht="13.5">
      <c r="A132" s="7">
        <v>13</v>
      </c>
      <c r="B132" s="64" t="s">
        <v>150</v>
      </c>
      <c r="C132" s="67" t="s">
        <v>259</v>
      </c>
      <c r="D132" s="45">
        <v>1734</v>
      </c>
      <c r="E132" s="46">
        <v>1392</v>
      </c>
      <c r="F132" s="47">
        <v>1029</v>
      </c>
      <c r="G132" s="48">
        <f t="shared" si="17"/>
        <v>0.7392241379310345</v>
      </c>
      <c r="H132" s="48">
        <f t="shared" si="18"/>
        <v>21.336206896551722</v>
      </c>
      <c r="I132" s="49">
        <v>1095</v>
      </c>
      <c r="J132" s="49">
        <v>206</v>
      </c>
      <c r="K132" s="49">
        <v>72</v>
      </c>
      <c r="L132" s="49">
        <v>19</v>
      </c>
      <c r="M132" s="49">
        <v>0</v>
      </c>
      <c r="N132" s="50">
        <f t="shared" si="14"/>
        <v>297</v>
      </c>
      <c r="O132" s="47">
        <v>45</v>
      </c>
      <c r="P132" s="47">
        <v>388</v>
      </c>
      <c r="Q132" s="47">
        <v>250</v>
      </c>
      <c r="R132" s="66"/>
      <c r="S132" s="7">
        <f t="shared" si="15"/>
        <v>1392</v>
      </c>
      <c r="T132" s="7">
        <f t="shared" si="16"/>
        <v>1</v>
      </c>
    </row>
    <row r="133" spans="1:20" s="7" customFormat="1" ht="13.5">
      <c r="A133" s="7">
        <v>13</v>
      </c>
      <c r="B133" s="64" t="s">
        <v>151</v>
      </c>
      <c r="C133" s="142" t="s">
        <v>260</v>
      </c>
      <c r="D133" s="104">
        <v>5315</v>
      </c>
      <c r="E133" s="105">
        <v>3782</v>
      </c>
      <c r="F133" s="106">
        <v>3345</v>
      </c>
      <c r="G133" s="119">
        <f t="shared" si="17"/>
        <v>0.8844526705446853</v>
      </c>
      <c r="H133" s="119">
        <f t="shared" si="18"/>
        <v>24.881015335801163</v>
      </c>
      <c r="I133" s="107">
        <v>2841</v>
      </c>
      <c r="J133" s="107">
        <v>643</v>
      </c>
      <c r="K133" s="107">
        <v>231</v>
      </c>
      <c r="L133" s="107">
        <v>67</v>
      </c>
      <c r="M133" s="107">
        <v>0</v>
      </c>
      <c r="N133" s="108">
        <f t="shared" si="14"/>
        <v>941</v>
      </c>
      <c r="O133" s="106">
        <v>127</v>
      </c>
      <c r="P133" s="106">
        <v>990</v>
      </c>
      <c r="Q133" s="106">
        <v>724</v>
      </c>
      <c r="R133" s="66"/>
      <c r="S133" s="7">
        <f t="shared" si="15"/>
        <v>3782</v>
      </c>
      <c r="T133" s="7">
        <f t="shared" si="16"/>
        <v>1</v>
      </c>
    </row>
    <row r="134" spans="1:20" s="7" customFormat="1" ht="13.5">
      <c r="A134" s="7">
        <v>13</v>
      </c>
      <c r="B134" s="64" t="s">
        <v>152</v>
      </c>
      <c r="C134" s="65" t="s">
        <v>18</v>
      </c>
      <c r="D134" s="35">
        <v>6041</v>
      </c>
      <c r="E134" s="36">
        <v>5164</v>
      </c>
      <c r="F134" s="37">
        <v>2731</v>
      </c>
      <c r="G134" s="38">
        <f t="shared" si="17"/>
        <v>0.528853601859024</v>
      </c>
      <c r="H134" s="38">
        <f t="shared" si="18"/>
        <v>15.685515104570099</v>
      </c>
      <c r="I134" s="39">
        <v>4354</v>
      </c>
      <c r="J134" s="39">
        <v>570</v>
      </c>
      <c r="K134" s="39">
        <v>201</v>
      </c>
      <c r="L134" s="39">
        <v>39</v>
      </c>
      <c r="M134" s="39">
        <v>0</v>
      </c>
      <c r="N134" s="40">
        <f t="shared" si="14"/>
        <v>810</v>
      </c>
      <c r="O134" s="37">
        <v>176</v>
      </c>
      <c r="P134" s="37">
        <v>705</v>
      </c>
      <c r="Q134" s="37">
        <v>17</v>
      </c>
      <c r="R134" s="66"/>
      <c r="S134" s="7">
        <f t="shared" si="15"/>
        <v>5164</v>
      </c>
      <c r="T134" s="7">
        <f t="shared" si="16"/>
        <v>1</v>
      </c>
    </row>
    <row r="135" spans="1:20" s="7" customFormat="1" ht="13.5">
      <c r="A135" s="7">
        <v>13</v>
      </c>
      <c r="B135" s="64" t="s">
        <v>153</v>
      </c>
      <c r="C135" s="65" t="s">
        <v>261</v>
      </c>
      <c r="D135" s="35">
        <v>1306</v>
      </c>
      <c r="E135" s="36">
        <v>979</v>
      </c>
      <c r="F135" s="37">
        <v>576</v>
      </c>
      <c r="G135" s="38">
        <f t="shared" si="17"/>
        <v>0.5883554647599591</v>
      </c>
      <c r="H135" s="38">
        <f t="shared" si="18"/>
        <v>17.87538304392237</v>
      </c>
      <c r="I135" s="39">
        <v>804</v>
      </c>
      <c r="J135" s="39">
        <v>124</v>
      </c>
      <c r="K135" s="39">
        <v>42</v>
      </c>
      <c r="L135" s="39">
        <v>9</v>
      </c>
      <c r="M135" s="39">
        <v>0</v>
      </c>
      <c r="N135" s="40">
        <f t="shared" si="14"/>
        <v>175</v>
      </c>
      <c r="O135" s="37">
        <v>95</v>
      </c>
      <c r="P135" s="37">
        <v>201</v>
      </c>
      <c r="Q135" s="37">
        <v>345</v>
      </c>
      <c r="R135" s="66"/>
      <c r="S135" s="7">
        <f t="shared" si="15"/>
        <v>979</v>
      </c>
      <c r="T135" s="7">
        <f t="shared" si="16"/>
        <v>1</v>
      </c>
    </row>
    <row r="136" spans="1:20" s="7" customFormat="1" ht="13.5">
      <c r="A136" s="7">
        <v>13</v>
      </c>
      <c r="B136" s="64" t="s">
        <v>154</v>
      </c>
      <c r="C136" s="65" t="s">
        <v>262</v>
      </c>
      <c r="D136" s="35">
        <v>1795</v>
      </c>
      <c r="E136" s="36">
        <v>1296</v>
      </c>
      <c r="F136" s="37">
        <v>585</v>
      </c>
      <c r="G136" s="38">
        <f t="shared" si="17"/>
        <v>0.4513888888888889</v>
      </c>
      <c r="H136" s="38">
        <f t="shared" si="18"/>
        <v>13.425925925925927</v>
      </c>
      <c r="I136" s="39">
        <v>1122</v>
      </c>
      <c r="J136" s="39">
        <v>127</v>
      </c>
      <c r="K136" s="39">
        <v>40</v>
      </c>
      <c r="L136" s="39">
        <v>7</v>
      </c>
      <c r="M136" s="39">
        <v>0</v>
      </c>
      <c r="N136" s="40">
        <f t="shared" si="14"/>
        <v>174</v>
      </c>
      <c r="O136" s="37">
        <v>6</v>
      </c>
      <c r="P136" s="37">
        <v>163</v>
      </c>
      <c r="Q136" s="37">
        <v>117</v>
      </c>
      <c r="R136" s="66"/>
      <c r="S136" s="7">
        <f t="shared" si="15"/>
        <v>1296</v>
      </c>
      <c r="T136" s="7">
        <f t="shared" si="16"/>
        <v>1</v>
      </c>
    </row>
    <row r="137" spans="1:20" s="7" customFormat="1" ht="13.5">
      <c r="A137" s="7">
        <v>13</v>
      </c>
      <c r="B137" s="64" t="s">
        <v>155</v>
      </c>
      <c r="C137" s="140" t="s">
        <v>263</v>
      </c>
      <c r="D137" s="111">
        <v>3316</v>
      </c>
      <c r="E137" s="112">
        <v>3031</v>
      </c>
      <c r="F137" s="113">
        <v>1441</v>
      </c>
      <c r="G137" s="114">
        <f t="shared" si="17"/>
        <v>0.4754206532497526</v>
      </c>
      <c r="H137" s="114">
        <f t="shared" si="18"/>
        <v>15.341471461563842</v>
      </c>
      <c r="I137" s="115">
        <v>2566</v>
      </c>
      <c r="J137" s="115">
        <v>336</v>
      </c>
      <c r="K137" s="115">
        <v>118</v>
      </c>
      <c r="L137" s="115">
        <v>11</v>
      </c>
      <c r="M137" s="115">
        <v>0</v>
      </c>
      <c r="N137" s="116">
        <f t="shared" si="14"/>
        <v>465</v>
      </c>
      <c r="O137" s="113">
        <v>30</v>
      </c>
      <c r="P137" s="113">
        <v>208</v>
      </c>
      <c r="Q137" s="113">
        <v>165</v>
      </c>
      <c r="R137" s="66"/>
      <c r="S137" s="7">
        <f t="shared" si="15"/>
        <v>3031</v>
      </c>
      <c r="T137" s="7">
        <f t="shared" si="16"/>
        <v>1</v>
      </c>
    </row>
    <row r="138" spans="1:20" s="7" customFormat="1" ht="13.5">
      <c r="A138" s="7">
        <v>13</v>
      </c>
      <c r="B138" s="64" t="s">
        <v>156</v>
      </c>
      <c r="C138" s="62" t="s">
        <v>264</v>
      </c>
      <c r="D138" s="26">
        <v>1416</v>
      </c>
      <c r="E138" s="27">
        <v>1232</v>
      </c>
      <c r="F138" s="28">
        <v>712</v>
      </c>
      <c r="G138" s="29">
        <f t="shared" si="17"/>
        <v>0.577922077922078</v>
      </c>
      <c r="H138" s="29">
        <f t="shared" si="18"/>
        <v>17.126623376623375</v>
      </c>
      <c r="I138" s="30">
        <v>1021</v>
      </c>
      <c r="J138" s="30">
        <v>146</v>
      </c>
      <c r="K138" s="30">
        <v>53</v>
      </c>
      <c r="L138" s="30">
        <v>12</v>
      </c>
      <c r="M138" s="30">
        <v>0</v>
      </c>
      <c r="N138" s="31">
        <f t="shared" si="14"/>
        <v>211</v>
      </c>
      <c r="O138" s="28">
        <v>12</v>
      </c>
      <c r="P138" s="28">
        <v>78</v>
      </c>
      <c r="Q138" s="28">
        <v>66</v>
      </c>
      <c r="R138" s="66"/>
      <c r="S138" s="7">
        <f t="shared" si="15"/>
        <v>1232</v>
      </c>
      <c r="T138" s="7">
        <f t="shared" si="16"/>
        <v>1</v>
      </c>
    </row>
    <row r="139" spans="1:20" s="7" customFormat="1" ht="13.5">
      <c r="A139" s="7">
        <v>13</v>
      </c>
      <c r="B139" s="64" t="s">
        <v>157</v>
      </c>
      <c r="C139" s="65" t="s">
        <v>265</v>
      </c>
      <c r="D139" s="35">
        <v>2140</v>
      </c>
      <c r="E139" s="36">
        <v>1946</v>
      </c>
      <c r="F139" s="37">
        <v>1243</v>
      </c>
      <c r="G139" s="38">
        <f t="shared" si="17"/>
        <v>0.6387461459403906</v>
      </c>
      <c r="H139" s="38">
        <f t="shared" si="18"/>
        <v>17.36896197327852</v>
      </c>
      <c r="I139" s="39">
        <v>1608</v>
      </c>
      <c r="J139" s="39">
        <v>232</v>
      </c>
      <c r="K139" s="39">
        <v>86</v>
      </c>
      <c r="L139" s="39">
        <v>20</v>
      </c>
      <c r="M139" s="39">
        <v>0</v>
      </c>
      <c r="N139" s="40">
        <f t="shared" si="14"/>
        <v>338</v>
      </c>
      <c r="O139" s="37">
        <v>6</v>
      </c>
      <c r="P139" s="37">
        <v>241</v>
      </c>
      <c r="Q139" s="37">
        <v>131</v>
      </c>
      <c r="R139" s="66"/>
      <c r="S139" s="7">
        <f t="shared" si="15"/>
        <v>1946</v>
      </c>
      <c r="T139" s="7">
        <f t="shared" si="16"/>
        <v>1</v>
      </c>
    </row>
    <row r="140" spans="1:20" s="7" customFormat="1" ht="13.5">
      <c r="A140" s="7">
        <v>13</v>
      </c>
      <c r="B140" s="64" t="s">
        <v>158</v>
      </c>
      <c r="C140" s="65" t="s">
        <v>266</v>
      </c>
      <c r="D140" s="35">
        <v>1447</v>
      </c>
      <c r="E140" s="36">
        <v>1236</v>
      </c>
      <c r="F140" s="37">
        <v>674</v>
      </c>
      <c r="G140" s="38">
        <f t="shared" si="17"/>
        <v>0.5453074433656958</v>
      </c>
      <c r="H140" s="38">
        <f t="shared" si="18"/>
        <v>16.34304207119741</v>
      </c>
      <c r="I140" s="39">
        <v>1034</v>
      </c>
      <c r="J140" s="39">
        <v>139</v>
      </c>
      <c r="K140" s="39">
        <v>54</v>
      </c>
      <c r="L140" s="39">
        <v>9</v>
      </c>
      <c r="M140" s="39">
        <v>0</v>
      </c>
      <c r="N140" s="40">
        <f t="shared" si="14"/>
        <v>202</v>
      </c>
      <c r="O140" s="37">
        <v>39</v>
      </c>
      <c r="P140" s="37">
        <v>137</v>
      </c>
      <c r="Q140" s="37">
        <v>66</v>
      </c>
      <c r="R140" s="66"/>
      <c r="S140" s="7">
        <f t="shared" si="15"/>
        <v>1236</v>
      </c>
      <c r="T140" s="7">
        <f t="shared" si="16"/>
        <v>1</v>
      </c>
    </row>
    <row r="141" spans="1:20" s="7" customFormat="1" ht="13.5">
      <c r="A141" s="7">
        <v>13</v>
      </c>
      <c r="B141" s="64" t="s">
        <v>159</v>
      </c>
      <c r="C141" s="65" t="s">
        <v>267</v>
      </c>
      <c r="D141" s="35">
        <v>4003</v>
      </c>
      <c r="E141" s="36">
        <v>3672</v>
      </c>
      <c r="F141" s="37">
        <v>2320</v>
      </c>
      <c r="G141" s="38">
        <f t="shared" si="17"/>
        <v>0.6318082788671024</v>
      </c>
      <c r="H141" s="38">
        <f t="shared" si="18"/>
        <v>18.273420479302832</v>
      </c>
      <c r="I141" s="39">
        <v>3001</v>
      </c>
      <c r="J141" s="39">
        <v>478</v>
      </c>
      <c r="K141" s="39">
        <v>164</v>
      </c>
      <c r="L141" s="39">
        <v>29</v>
      </c>
      <c r="M141" s="39">
        <v>0</v>
      </c>
      <c r="N141" s="40">
        <f t="shared" si="14"/>
        <v>671</v>
      </c>
      <c r="O141" s="37">
        <v>13</v>
      </c>
      <c r="P141" s="37">
        <v>251</v>
      </c>
      <c r="Q141" s="37">
        <v>203</v>
      </c>
      <c r="R141" s="66"/>
      <c r="S141" s="7">
        <f t="shared" si="15"/>
        <v>3672</v>
      </c>
      <c r="T141" s="7">
        <f t="shared" si="16"/>
        <v>1</v>
      </c>
    </row>
    <row r="142" spans="1:20" s="7" customFormat="1" ht="13.5">
      <c r="A142" s="7">
        <v>13</v>
      </c>
      <c r="B142" s="64" t="s">
        <v>160</v>
      </c>
      <c r="C142" s="67" t="s">
        <v>268</v>
      </c>
      <c r="D142" s="45">
        <v>5986</v>
      </c>
      <c r="E142" s="46">
        <v>5337</v>
      </c>
      <c r="F142" s="47">
        <v>3666</v>
      </c>
      <c r="G142" s="48">
        <f t="shared" si="17"/>
        <v>0.68690275435638</v>
      </c>
      <c r="H142" s="48">
        <f t="shared" si="18"/>
        <v>19.467865842233465</v>
      </c>
      <c r="I142" s="49">
        <v>4298</v>
      </c>
      <c r="J142" s="49">
        <v>710</v>
      </c>
      <c r="K142" s="49">
        <v>274</v>
      </c>
      <c r="L142" s="49">
        <v>55</v>
      </c>
      <c r="M142" s="49">
        <v>0</v>
      </c>
      <c r="N142" s="50">
        <f t="shared" si="14"/>
        <v>1039</v>
      </c>
      <c r="O142" s="47">
        <v>71</v>
      </c>
      <c r="P142" s="47">
        <v>409</v>
      </c>
      <c r="Q142" s="47">
        <v>357</v>
      </c>
      <c r="R142" s="66"/>
      <c r="S142" s="7">
        <f t="shared" si="15"/>
        <v>5337</v>
      </c>
      <c r="T142" s="7">
        <f t="shared" si="16"/>
        <v>1</v>
      </c>
    </row>
    <row r="143" spans="1:20" s="7" customFormat="1" ht="13.5">
      <c r="A143" s="7">
        <v>13</v>
      </c>
      <c r="B143" s="64" t="s">
        <v>161</v>
      </c>
      <c r="C143" s="142" t="s">
        <v>269</v>
      </c>
      <c r="D143" s="104">
        <v>5472</v>
      </c>
      <c r="E143" s="105">
        <v>4896</v>
      </c>
      <c r="F143" s="106">
        <v>4479</v>
      </c>
      <c r="G143" s="119">
        <f t="shared" si="17"/>
        <v>0.914828431372549</v>
      </c>
      <c r="H143" s="119">
        <f t="shared" si="18"/>
        <v>22.67156862745098</v>
      </c>
      <c r="I143" s="107">
        <v>3786</v>
      </c>
      <c r="J143" s="107">
        <v>701</v>
      </c>
      <c r="K143" s="107">
        <v>332</v>
      </c>
      <c r="L143" s="107">
        <v>77</v>
      </c>
      <c r="M143" s="107">
        <v>0</v>
      </c>
      <c r="N143" s="108">
        <f t="shared" si="14"/>
        <v>1110</v>
      </c>
      <c r="O143" s="106">
        <v>129</v>
      </c>
      <c r="P143" s="106">
        <v>497</v>
      </c>
      <c r="Q143" s="106">
        <v>589</v>
      </c>
      <c r="R143" s="66"/>
      <c r="S143" s="7">
        <f t="shared" si="15"/>
        <v>4896</v>
      </c>
      <c r="T143" s="7">
        <f t="shared" si="16"/>
        <v>1</v>
      </c>
    </row>
    <row r="144" spans="1:20" s="7" customFormat="1" ht="13.5">
      <c r="A144" s="7">
        <v>13</v>
      </c>
      <c r="B144" s="64" t="s">
        <v>284</v>
      </c>
      <c r="C144" s="65" t="s">
        <v>270</v>
      </c>
      <c r="D144" s="35">
        <v>3689</v>
      </c>
      <c r="E144" s="36">
        <v>3266</v>
      </c>
      <c r="F144" s="37">
        <v>2533</v>
      </c>
      <c r="G144" s="38">
        <f t="shared" si="17"/>
        <v>0.7755664421310472</v>
      </c>
      <c r="H144" s="38">
        <f t="shared" si="18"/>
        <v>20.483772198407838</v>
      </c>
      <c r="I144" s="39">
        <v>2597</v>
      </c>
      <c r="J144" s="39">
        <v>455</v>
      </c>
      <c r="K144" s="39">
        <v>167</v>
      </c>
      <c r="L144" s="39">
        <v>47</v>
      </c>
      <c r="M144" s="39">
        <v>0</v>
      </c>
      <c r="N144" s="40">
        <f t="shared" si="14"/>
        <v>669</v>
      </c>
      <c r="O144" s="37">
        <v>26</v>
      </c>
      <c r="P144" s="37">
        <v>376</v>
      </c>
      <c r="Q144" s="37">
        <v>153</v>
      </c>
      <c r="R144" s="66"/>
      <c r="S144" s="7">
        <f t="shared" si="15"/>
        <v>3266</v>
      </c>
      <c r="T144" s="7">
        <f t="shared" si="16"/>
        <v>1</v>
      </c>
    </row>
    <row r="145" spans="1:20" s="7" customFormat="1" ht="13.5">
      <c r="A145" s="7">
        <v>13</v>
      </c>
      <c r="B145" s="64" t="s">
        <v>305</v>
      </c>
      <c r="C145" s="67" t="s">
        <v>19</v>
      </c>
      <c r="D145" s="45">
        <v>6711</v>
      </c>
      <c r="E145" s="46">
        <v>4858</v>
      </c>
      <c r="F145" s="47">
        <v>2852</v>
      </c>
      <c r="G145" s="48">
        <f t="shared" si="17"/>
        <v>0.5870728694936188</v>
      </c>
      <c r="H145" s="48">
        <f t="shared" si="18"/>
        <v>17.59983532317826</v>
      </c>
      <c r="I145" s="49">
        <v>4003</v>
      </c>
      <c r="J145" s="49">
        <v>598</v>
      </c>
      <c r="K145" s="49">
        <v>208</v>
      </c>
      <c r="L145" s="49">
        <v>49</v>
      </c>
      <c r="M145" s="49">
        <v>0</v>
      </c>
      <c r="N145" s="50">
        <f t="shared" si="14"/>
        <v>855</v>
      </c>
      <c r="O145" s="47">
        <v>139</v>
      </c>
      <c r="P145" s="47">
        <v>713</v>
      </c>
      <c r="Q145" s="47">
        <v>434</v>
      </c>
      <c r="R145" s="68"/>
      <c r="S145" s="7">
        <f t="shared" si="15"/>
        <v>4858</v>
      </c>
      <c r="T145" s="7">
        <f t="shared" si="16"/>
        <v>1</v>
      </c>
    </row>
    <row r="146" spans="2:18" s="7" customFormat="1" ht="8.25" customHeight="1">
      <c r="B146" s="136"/>
      <c r="C146" s="137"/>
      <c r="D146" s="122"/>
      <c r="E146" s="123"/>
      <c r="F146" s="122"/>
      <c r="G146" s="124"/>
      <c r="H146" s="124"/>
      <c r="I146" s="122"/>
      <c r="J146" s="122"/>
      <c r="K146" s="122"/>
      <c r="L146" s="122"/>
      <c r="M146" s="122"/>
      <c r="N146" s="123"/>
      <c r="O146" s="122"/>
      <c r="P146" s="122"/>
      <c r="Q146" s="122"/>
      <c r="R146" s="68"/>
    </row>
    <row r="147" spans="2:19" s="42" customFormat="1" ht="13.5">
      <c r="B147" s="332" t="s">
        <v>7</v>
      </c>
      <c r="C147" s="333"/>
      <c r="D147" s="179">
        <f>SUM(D64:D145)</f>
        <v>444846</v>
      </c>
      <c r="E147" s="180">
        <f>SUM(E64:E145)</f>
        <v>384446</v>
      </c>
      <c r="F147" s="180">
        <f aca="true" t="shared" si="19" ref="F147:M147">SUM(F64:F145)</f>
        <v>339192</v>
      </c>
      <c r="G147" s="177">
        <f>F147/E147</f>
        <v>0.8822877595292967</v>
      </c>
      <c r="H147" s="177">
        <f>N147/E147*100</f>
        <v>23.310425911571457</v>
      </c>
      <c r="I147" s="181">
        <f t="shared" si="19"/>
        <v>294830</v>
      </c>
      <c r="J147" s="181">
        <f t="shared" si="19"/>
        <v>58551</v>
      </c>
      <c r="K147" s="181">
        <f t="shared" si="19"/>
        <v>25535</v>
      </c>
      <c r="L147" s="181">
        <f t="shared" si="19"/>
        <v>5458</v>
      </c>
      <c r="M147" s="181">
        <f t="shared" si="19"/>
        <v>72</v>
      </c>
      <c r="N147" s="179">
        <f>SUM(J147:M147)</f>
        <v>89616</v>
      </c>
      <c r="O147" s="180">
        <f>SUM(O64:O145)</f>
        <v>10580</v>
      </c>
      <c r="P147" s="180">
        <f>SUM(P64:P145)</f>
        <v>55531</v>
      </c>
      <c r="Q147" s="180">
        <f>SUM(Q64:Q145)</f>
        <v>23879</v>
      </c>
      <c r="R147" s="182">
        <f>SUM(R64:R145)</f>
        <v>0</v>
      </c>
      <c r="S147" s="42">
        <f>SUM(S64:S145)</f>
        <v>384446</v>
      </c>
    </row>
    <row r="148" spans="7:8" s="7" customFormat="1" ht="13.5">
      <c r="G148" s="10"/>
      <c r="H148" s="10"/>
    </row>
    <row r="149" spans="2:8" s="7" customFormat="1" ht="13.5">
      <c r="B149" s="4" t="s">
        <v>302</v>
      </c>
      <c r="C149" s="1"/>
      <c r="G149" s="10"/>
      <c r="H149" s="10"/>
    </row>
    <row r="150" spans="2:8" s="7" customFormat="1" ht="13.5">
      <c r="B150" s="7" t="s">
        <v>271</v>
      </c>
      <c r="G150" s="10"/>
      <c r="H150" s="10"/>
    </row>
    <row r="151" spans="2:8" s="7" customFormat="1" ht="13.5">
      <c r="B151" s="71" t="s">
        <v>272</v>
      </c>
      <c r="G151" s="10"/>
      <c r="H151" s="10"/>
    </row>
    <row r="152" spans="2:8" s="7" customFormat="1" ht="13.5">
      <c r="B152" s="71" t="s">
        <v>273</v>
      </c>
      <c r="G152" s="10"/>
      <c r="H152" s="10"/>
    </row>
    <row r="153" spans="2:8" s="7" customFormat="1" ht="13.5">
      <c r="B153" s="71" t="s">
        <v>274</v>
      </c>
      <c r="G153" s="10"/>
      <c r="H153" s="10"/>
    </row>
    <row r="154" spans="7:8" s="7" customFormat="1" ht="13.5">
      <c r="G154" s="10"/>
      <c r="H154" s="10"/>
    </row>
    <row r="155" spans="1:18" s="7" customFormat="1" ht="17.25">
      <c r="A155" s="203"/>
      <c r="B155" s="3" t="s">
        <v>306</v>
      </c>
      <c r="C155" s="204"/>
      <c r="D155" s="204"/>
      <c r="E155" s="204"/>
      <c r="F155" s="205"/>
      <c r="G155" s="205"/>
      <c r="H155" s="205"/>
      <c r="I155" s="205"/>
      <c r="J155" s="205"/>
      <c r="K155" s="205"/>
      <c r="L155" s="206"/>
      <c r="M155" s="206"/>
      <c r="N155" s="206"/>
      <c r="O155" s="206"/>
      <c r="P155" s="205"/>
      <c r="Q155" s="205"/>
      <c r="R155" s="205"/>
    </row>
    <row r="156" spans="1:18" ht="14.25">
      <c r="A156" s="203"/>
      <c r="B156" s="207"/>
      <c r="C156" s="204"/>
      <c r="D156" s="204"/>
      <c r="E156" s="204"/>
      <c r="F156" s="205"/>
      <c r="G156" s="205"/>
      <c r="H156" s="205"/>
      <c r="I156" s="205"/>
      <c r="J156" s="205"/>
      <c r="K156" s="205"/>
      <c r="L156" s="206"/>
      <c r="M156" s="206"/>
      <c r="N156" s="206"/>
      <c r="O156" s="206"/>
      <c r="P156" s="205"/>
      <c r="Q156" s="205"/>
      <c r="R156" s="205"/>
    </row>
    <row r="157" spans="1:18" ht="27">
      <c r="A157" s="203"/>
      <c r="B157" s="208"/>
      <c r="C157" s="209"/>
      <c r="D157" s="330" t="s">
        <v>307</v>
      </c>
      <c r="E157" s="330" t="s">
        <v>308</v>
      </c>
      <c r="F157" s="328" t="s">
        <v>309</v>
      </c>
      <c r="G157" s="338" t="s">
        <v>310</v>
      </c>
      <c r="H157" s="328" t="s">
        <v>311</v>
      </c>
      <c r="I157" s="210" t="s">
        <v>312</v>
      </c>
      <c r="J157" s="340" t="s">
        <v>313</v>
      </c>
      <c r="K157" s="341"/>
      <c r="L157" s="341"/>
      <c r="M157" s="341"/>
      <c r="N157" s="342"/>
      <c r="O157" s="328" t="s">
        <v>314</v>
      </c>
      <c r="P157" s="330" t="s">
        <v>315</v>
      </c>
      <c r="Q157" s="328" t="s">
        <v>316</v>
      </c>
      <c r="R157" s="328" t="s">
        <v>317</v>
      </c>
    </row>
    <row r="158" spans="1:18" ht="13.5">
      <c r="A158" s="203"/>
      <c r="B158" s="211"/>
      <c r="C158" s="212"/>
      <c r="D158" s="331"/>
      <c r="E158" s="331"/>
      <c r="F158" s="331"/>
      <c r="G158" s="339"/>
      <c r="H158" s="329"/>
      <c r="I158" s="213" t="s">
        <v>318</v>
      </c>
      <c r="J158" s="214" t="s">
        <v>0</v>
      </c>
      <c r="K158" s="215" t="s">
        <v>1</v>
      </c>
      <c r="L158" s="215" t="s">
        <v>2</v>
      </c>
      <c r="M158" s="216" t="s">
        <v>319</v>
      </c>
      <c r="N158" s="217" t="s">
        <v>3</v>
      </c>
      <c r="O158" s="329"/>
      <c r="P158" s="331"/>
      <c r="Q158" s="329"/>
      <c r="R158" s="329"/>
    </row>
    <row r="159" spans="1:18" ht="13.5">
      <c r="A159" s="203"/>
      <c r="B159" s="218"/>
      <c r="C159" s="219"/>
      <c r="D159" s="220" t="s">
        <v>320</v>
      </c>
      <c r="E159" s="220" t="s">
        <v>320</v>
      </c>
      <c r="F159" s="220" t="s">
        <v>277</v>
      </c>
      <c r="G159" s="221" t="s">
        <v>277</v>
      </c>
      <c r="H159" s="222" t="s">
        <v>288</v>
      </c>
      <c r="I159" s="223"/>
      <c r="J159" s="224" t="s">
        <v>320</v>
      </c>
      <c r="K159" s="225" t="s">
        <v>320</v>
      </c>
      <c r="L159" s="225" t="s">
        <v>320</v>
      </c>
      <c r="M159" s="226" t="s">
        <v>320</v>
      </c>
      <c r="N159" s="227" t="s">
        <v>320</v>
      </c>
      <c r="O159" s="227" t="s">
        <v>320</v>
      </c>
      <c r="P159" s="227" t="s">
        <v>320</v>
      </c>
      <c r="Q159" s="227" t="s">
        <v>320</v>
      </c>
      <c r="R159" s="227"/>
    </row>
    <row r="160" spans="1:18" ht="13.5">
      <c r="A160" s="203">
        <v>1</v>
      </c>
      <c r="B160" s="228" t="s">
        <v>321</v>
      </c>
      <c r="C160" s="229" t="s">
        <v>162</v>
      </c>
      <c r="D160" s="230">
        <f>SUMIF($A$7:$A$145,$A160,D$7:D$145)</f>
        <v>44919</v>
      </c>
      <c r="E160" s="231">
        <f>SUMIF($A$7:$A$145,$A160,E$7:E$145)</f>
        <v>39931</v>
      </c>
      <c r="F160" s="230">
        <f>SUMIF($A$7:$A$145,$A160,F$7:F$145)</f>
        <v>48125</v>
      </c>
      <c r="G160" s="232">
        <f>ROUND(F160/E160,2)</f>
        <v>1.21</v>
      </c>
      <c r="H160" s="232">
        <f>ROUND(N160/E160*100,2)</f>
        <v>27.5</v>
      </c>
      <c r="I160" s="233">
        <f>SUMIF($A$7:$A$145,$A160,I$7:I$145)</f>
        <v>28951</v>
      </c>
      <c r="J160" s="234">
        <f>SUMIF($A$7:$A$145,$A160,J$7:J$145)</f>
        <v>6456</v>
      </c>
      <c r="K160" s="235">
        <f aca="true" t="shared" si="20" ref="K160:M175">SUMIF($A$7:$A$145,$A160,K$7:K$145)</f>
        <v>3481</v>
      </c>
      <c r="L160" s="235">
        <f t="shared" si="20"/>
        <v>961</v>
      </c>
      <c r="M160" s="236">
        <f t="shared" si="20"/>
        <v>82</v>
      </c>
      <c r="N160" s="231">
        <f>SUM(J160:M160)</f>
        <v>10980</v>
      </c>
      <c r="O160" s="230">
        <f aca="true" t="shared" si="21" ref="O160:Q175">SUMIF($A$7:$A$145,$A160,O$7:O$145)</f>
        <v>754</v>
      </c>
      <c r="P160" s="230">
        <f t="shared" si="21"/>
        <v>4842</v>
      </c>
      <c r="Q160" s="230">
        <f t="shared" si="21"/>
        <v>1150</v>
      </c>
      <c r="R160" s="230"/>
    </row>
    <row r="161" spans="1:18" ht="13.5">
      <c r="A161" s="203">
        <v>2</v>
      </c>
      <c r="B161" s="237" t="s">
        <v>322</v>
      </c>
      <c r="C161" s="238" t="s">
        <v>163</v>
      </c>
      <c r="D161" s="239">
        <f aca="true" t="shared" si="22" ref="D161:D206">SUMIF($A$7:$A$145,$A161,D$7:D$145)</f>
        <v>14402</v>
      </c>
      <c r="E161" s="240">
        <f aca="true" t="shared" si="23" ref="E161:F206">SUMIF($A$7:$A$145,$A161,E$7:E$145)</f>
        <v>13518</v>
      </c>
      <c r="F161" s="239">
        <f t="shared" si="23"/>
        <v>27597</v>
      </c>
      <c r="G161" s="241">
        <f aca="true" t="shared" si="24" ref="G161:G206">ROUND(F161/E161,2)</f>
        <v>2.04</v>
      </c>
      <c r="H161" s="241">
        <f aca="true" t="shared" si="25" ref="H161:H206">ROUND(N161/E161*100,2)</f>
        <v>43.45</v>
      </c>
      <c r="I161" s="242">
        <f aca="true" t="shared" si="26" ref="I161:M206">SUMIF($A$7:$A$145,$A161,I$7:I$145)</f>
        <v>7644</v>
      </c>
      <c r="J161" s="243">
        <f t="shared" si="26"/>
        <v>3258</v>
      </c>
      <c r="K161" s="244">
        <f t="shared" si="20"/>
        <v>2104</v>
      </c>
      <c r="L161" s="244">
        <f t="shared" si="20"/>
        <v>491</v>
      </c>
      <c r="M161" s="245">
        <f t="shared" si="20"/>
        <v>21</v>
      </c>
      <c r="N161" s="240">
        <f aca="true" t="shared" si="27" ref="N161:N206">SUM(J161:M161)</f>
        <v>5874</v>
      </c>
      <c r="O161" s="239">
        <f t="shared" si="21"/>
        <v>117</v>
      </c>
      <c r="P161" s="239">
        <f t="shared" si="21"/>
        <v>1330</v>
      </c>
      <c r="Q161" s="239">
        <f t="shared" si="21"/>
        <v>1089</v>
      </c>
      <c r="R161" s="239"/>
    </row>
    <row r="162" spans="1:18" ht="13.5">
      <c r="A162" s="203">
        <v>3</v>
      </c>
      <c r="B162" s="237" t="s">
        <v>323</v>
      </c>
      <c r="C162" s="238" t="s">
        <v>164</v>
      </c>
      <c r="D162" s="239">
        <f t="shared" si="22"/>
        <v>11389</v>
      </c>
      <c r="E162" s="240">
        <f t="shared" si="23"/>
        <v>10810</v>
      </c>
      <c r="F162" s="239">
        <f t="shared" si="23"/>
        <v>17336</v>
      </c>
      <c r="G162" s="241">
        <f t="shared" si="24"/>
        <v>1.6</v>
      </c>
      <c r="H162" s="241">
        <f t="shared" si="25"/>
        <v>36.19</v>
      </c>
      <c r="I162" s="242">
        <f t="shared" si="26"/>
        <v>6898</v>
      </c>
      <c r="J162" s="243">
        <f t="shared" si="26"/>
        <v>2219</v>
      </c>
      <c r="K162" s="244">
        <f t="shared" si="20"/>
        <v>1354</v>
      </c>
      <c r="L162" s="244">
        <f t="shared" si="20"/>
        <v>332</v>
      </c>
      <c r="M162" s="245">
        <f t="shared" si="20"/>
        <v>7</v>
      </c>
      <c r="N162" s="240">
        <f t="shared" si="27"/>
        <v>3912</v>
      </c>
      <c r="O162" s="239">
        <f t="shared" si="21"/>
        <v>101</v>
      </c>
      <c r="P162" s="239">
        <f t="shared" si="21"/>
        <v>987</v>
      </c>
      <c r="Q162" s="239">
        <f t="shared" si="21"/>
        <v>130</v>
      </c>
      <c r="R162" s="239"/>
    </row>
    <row r="163" spans="1:18" ht="13.5">
      <c r="A163" s="203">
        <v>4</v>
      </c>
      <c r="B163" s="237" t="s">
        <v>42</v>
      </c>
      <c r="C163" s="238" t="s">
        <v>165</v>
      </c>
      <c r="D163" s="246">
        <f t="shared" si="22"/>
        <v>21115</v>
      </c>
      <c r="E163" s="240">
        <f t="shared" si="23"/>
        <v>18905</v>
      </c>
      <c r="F163" s="246">
        <f t="shared" si="23"/>
        <v>33635</v>
      </c>
      <c r="G163" s="241">
        <f t="shared" si="24"/>
        <v>1.78</v>
      </c>
      <c r="H163" s="241">
        <f t="shared" si="25"/>
        <v>39.2</v>
      </c>
      <c r="I163" s="242">
        <f t="shared" si="26"/>
        <v>11494</v>
      </c>
      <c r="J163" s="247">
        <f t="shared" si="26"/>
        <v>4194</v>
      </c>
      <c r="K163" s="248">
        <f t="shared" si="20"/>
        <v>2618</v>
      </c>
      <c r="L163" s="248">
        <f t="shared" si="20"/>
        <v>590</v>
      </c>
      <c r="M163" s="249">
        <f t="shared" si="20"/>
        <v>9</v>
      </c>
      <c r="N163" s="240">
        <f t="shared" si="27"/>
        <v>7411</v>
      </c>
      <c r="O163" s="246">
        <f t="shared" si="21"/>
        <v>424</v>
      </c>
      <c r="P163" s="246">
        <f t="shared" si="21"/>
        <v>2133</v>
      </c>
      <c r="Q163" s="246">
        <f t="shared" si="21"/>
        <v>931</v>
      </c>
      <c r="R163" s="246"/>
    </row>
    <row r="164" spans="1:18" ht="13.5">
      <c r="A164" s="203">
        <v>5</v>
      </c>
      <c r="B164" s="250" t="s">
        <v>43</v>
      </c>
      <c r="C164" s="251" t="s">
        <v>166</v>
      </c>
      <c r="D164" s="252">
        <f t="shared" si="22"/>
        <v>8260</v>
      </c>
      <c r="E164" s="253">
        <f t="shared" si="23"/>
        <v>7816</v>
      </c>
      <c r="F164" s="252">
        <f t="shared" si="23"/>
        <v>13516</v>
      </c>
      <c r="G164" s="254">
        <f t="shared" si="24"/>
        <v>1.73</v>
      </c>
      <c r="H164" s="254">
        <f t="shared" si="25"/>
        <v>39.68</v>
      </c>
      <c r="I164" s="255">
        <f t="shared" si="26"/>
        <v>4715</v>
      </c>
      <c r="J164" s="256">
        <f t="shared" si="26"/>
        <v>1747</v>
      </c>
      <c r="K164" s="257">
        <f t="shared" si="20"/>
        <v>1066</v>
      </c>
      <c r="L164" s="257">
        <f t="shared" si="20"/>
        <v>260</v>
      </c>
      <c r="M164" s="258">
        <f t="shared" si="20"/>
        <v>28</v>
      </c>
      <c r="N164" s="253">
        <f t="shared" si="27"/>
        <v>3101</v>
      </c>
      <c r="O164" s="252">
        <f t="shared" si="21"/>
        <v>84</v>
      </c>
      <c r="P164" s="252">
        <f t="shared" si="21"/>
        <v>831</v>
      </c>
      <c r="Q164" s="252">
        <f t="shared" si="21"/>
        <v>108</v>
      </c>
      <c r="R164" s="252"/>
    </row>
    <row r="165" spans="1:18" ht="13.5">
      <c r="A165" s="203">
        <v>6</v>
      </c>
      <c r="B165" s="228" t="s">
        <v>44</v>
      </c>
      <c r="C165" s="229" t="s">
        <v>167</v>
      </c>
      <c r="D165" s="230">
        <f t="shared" si="22"/>
        <v>9940</v>
      </c>
      <c r="E165" s="231">
        <f t="shared" si="23"/>
        <v>9660</v>
      </c>
      <c r="F165" s="230">
        <f t="shared" si="23"/>
        <v>16362</v>
      </c>
      <c r="G165" s="232">
        <f t="shared" si="24"/>
        <v>1.69</v>
      </c>
      <c r="H165" s="232">
        <f t="shared" si="25"/>
        <v>38.56</v>
      </c>
      <c r="I165" s="233">
        <f t="shared" si="26"/>
        <v>5935</v>
      </c>
      <c r="J165" s="234">
        <f t="shared" si="26"/>
        <v>2121</v>
      </c>
      <c r="K165" s="235">
        <f t="shared" si="20"/>
        <v>1331</v>
      </c>
      <c r="L165" s="235">
        <f t="shared" si="20"/>
        <v>268</v>
      </c>
      <c r="M165" s="236">
        <f t="shared" si="20"/>
        <v>5</v>
      </c>
      <c r="N165" s="231">
        <f t="shared" si="27"/>
        <v>3725</v>
      </c>
      <c r="O165" s="230">
        <f t="shared" si="21"/>
        <v>86</v>
      </c>
      <c r="P165" s="230">
        <f t="shared" si="21"/>
        <v>863</v>
      </c>
      <c r="Q165" s="230">
        <f t="shared" si="21"/>
        <v>394</v>
      </c>
      <c r="R165" s="230"/>
    </row>
    <row r="166" spans="1:18" ht="13.5">
      <c r="A166" s="203">
        <v>7</v>
      </c>
      <c r="B166" s="237" t="s">
        <v>45</v>
      </c>
      <c r="C166" s="238" t="s">
        <v>168</v>
      </c>
      <c r="D166" s="239">
        <f t="shared" si="22"/>
        <v>18559</v>
      </c>
      <c r="E166" s="240">
        <f t="shared" si="23"/>
        <v>17257</v>
      </c>
      <c r="F166" s="239">
        <f t="shared" si="23"/>
        <v>30740</v>
      </c>
      <c r="G166" s="241">
        <f t="shared" si="24"/>
        <v>1.78</v>
      </c>
      <c r="H166" s="241">
        <f t="shared" si="25"/>
        <v>38.43</v>
      </c>
      <c r="I166" s="242">
        <f t="shared" si="26"/>
        <v>10625</v>
      </c>
      <c r="J166" s="243">
        <f t="shared" si="26"/>
        <v>3675</v>
      </c>
      <c r="K166" s="244">
        <f t="shared" si="20"/>
        <v>2354</v>
      </c>
      <c r="L166" s="244">
        <f t="shared" si="20"/>
        <v>555</v>
      </c>
      <c r="M166" s="245">
        <f t="shared" si="20"/>
        <v>48</v>
      </c>
      <c r="N166" s="240">
        <f t="shared" si="27"/>
        <v>6632</v>
      </c>
      <c r="O166" s="239">
        <f t="shared" si="21"/>
        <v>328</v>
      </c>
      <c r="P166" s="239">
        <f t="shared" si="21"/>
        <v>1948</v>
      </c>
      <c r="Q166" s="239">
        <f t="shared" si="21"/>
        <v>410</v>
      </c>
      <c r="R166" s="239"/>
    </row>
    <row r="167" spans="1:18" ht="13.5">
      <c r="A167" s="203">
        <v>8</v>
      </c>
      <c r="B167" s="237" t="s">
        <v>46</v>
      </c>
      <c r="C167" s="238" t="s">
        <v>169</v>
      </c>
      <c r="D167" s="239">
        <f t="shared" si="22"/>
        <v>26784</v>
      </c>
      <c r="E167" s="240">
        <f t="shared" si="23"/>
        <v>23658</v>
      </c>
      <c r="F167" s="239">
        <f t="shared" si="23"/>
        <v>29909</v>
      </c>
      <c r="G167" s="241">
        <f t="shared" si="24"/>
        <v>1.26</v>
      </c>
      <c r="H167" s="241">
        <f t="shared" si="25"/>
        <v>29.55</v>
      </c>
      <c r="I167" s="242">
        <f t="shared" si="26"/>
        <v>16666</v>
      </c>
      <c r="J167" s="243">
        <f t="shared" si="26"/>
        <v>4225</v>
      </c>
      <c r="K167" s="244">
        <f t="shared" si="20"/>
        <v>2307</v>
      </c>
      <c r="L167" s="244">
        <f t="shared" si="20"/>
        <v>433</v>
      </c>
      <c r="M167" s="245">
        <f t="shared" si="20"/>
        <v>27</v>
      </c>
      <c r="N167" s="240">
        <f t="shared" si="27"/>
        <v>6992</v>
      </c>
      <c r="O167" s="239">
        <f t="shared" si="21"/>
        <v>317</v>
      </c>
      <c r="P167" s="239">
        <f t="shared" si="21"/>
        <v>2609</v>
      </c>
      <c r="Q167" s="239">
        <f t="shared" si="21"/>
        <v>398</v>
      </c>
      <c r="R167" s="239"/>
    </row>
    <row r="168" spans="1:18" ht="13.5">
      <c r="A168" s="203">
        <v>9</v>
      </c>
      <c r="B168" s="237" t="s">
        <v>47</v>
      </c>
      <c r="C168" s="238" t="s">
        <v>170</v>
      </c>
      <c r="D168" s="246">
        <f t="shared" si="22"/>
        <v>18660</v>
      </c>
      <c r="E168" s="240">
        <f t="shared" si="23"/>
        <v>17097</v>
      </c>
      <c r="F168" s="246">
        <f t="shared" si="23"/>
        <v>19940</v>
      </c>
      <c r="G168" s="241">
        <f t="shared" si="24"/>
        <v>1.17</v>
      </c>
      <c r="H168" s="241">
        <f t="shared" si="25"/>
        <v>28.19</v>
      </c>
      <c r="I168" s="242">
        <f t="shared" si="26"/>
        <v>12277</v>
      </c>
      <c r="J168" s="247">
        <f t="shared" si="26"/>
        <v>2916</v>
      </c>
      <c r="K168" s="248">
        <f t="shared" si="20"/>
        <v>1372</v>
      </c>
      <c r="L168" s="248">
        <f t="shared" si="20"/>
        <v>302</v>
      </c>
      <c r="M168" s="249">
        <f t="shared" si="20"/>
        <v>230</v>
      </c>
      <c r="N168" s="240">
        <f t="shared" si="27"/>
        <v>4820</v>
      </c>
      <c r="O168" s="246">
        <f t="shared" si="21"/>
        <v>406</v>
      </c>
      <c r="P168" s="246">
        <f t="shared" si="21"/>
        <v>2051</v>
      </c>
      <c r="Q168" s="246">
        <f t="shared" si="21"/>
        <v>614</v>
      </c>
      <c r="R168" s="246"/>
    </row>
    <row r="169" spans="1:18" ht="13.5">
      <c r="A169" s="203">
        <v>10</v>
      </c>
      <c r="B169" s="250" t="s">
        <v>48</v>
      </c>
      <c r="C169" s="251" t="s">
        <v>171</v>
      </c>
      <c r="D169" s="252">
        <f t="shared" si="22"/>
        <v>18718</v>
      </c>
      <c r="E169" s="253">
        <f t="shared" si="23"/>
        <v>16935</v>
      </c>
      <c r="F169" s="252">
        <f t="shared" si="23"/>
        <v>18071</v>
      </c>
      <c r="G169" s="254">
        <f t="shared" si="24"/>
        <v>1.07</v>
      </c>
      <c r="H169" s="254">
        <f t="shared" si="25"/>
        <v>26.62</v>
      </c>
      <c r="I169" s="255">
        <f t="shared" si="26"/>
        <v>12427</v>
      </c>
      <c r="J169" s="256">
        <f t="shared" si="26"/>
        <v>2854</v>
      </c>
      <c r="K169" s="257">
        <f t="shared" si="20"/>
        <v>1357</v>
      </c>
      <c r="L169" s="257">
        <f t="shared" si="20"/>
        <v>296</v>
      </c>
      <c r="M169" s="258">
        <f t="shared" si="20"/>
        <v>1</v>
      </c>
      <c r="N169" s="253">
        <f t="shared" si="27"/>
        <v>4508</v>
      </c>
      <c r="O169" s="252">
        <f t="shared" si="21"/>
        <v>151</v>
      </c>
      <c r="P169" s="252">
        <f t="shared" si="21"/>
        <v>1897</v>
      </c>
      <c r="Q169" s="252">
        <f t="shared" si="21"/>
        <v>559</v>
      </c>
      <c r="R169" s="252"/>
    </row>
    <row r="170" spans="1:18" ht="13.5">
      <c r="A170" s="203">
        <v>11</v>
      </c>
      <c r="B170" s="228" t="s">
        <v>49</v>
      </c>
      <c r="C170" s="229" t="s">
        <v>172</v>
      </c>
      <c r="D170" s="230">
        <f t="shared" si="22"/>
        <v>64880</v>
      </c>
      <c r="E170" s="231">
        <f t="shared" si="23"/>
        <v>55736</v>
      </c>
      <c r="F170" s="230">
        <f t="shared" si="23"/>
        <v>56085</v>
      </c>
      <c r="G170" s="232">
        <f t="shared" si="24"/>
        <v>1.01</v>
      </c>
      <c r="H170" s="232">
        <f t="shared" si="25"/>
        <v>24.99</v>
      </c>
      <c r="I170" s="233">
        <f t="shared" si="26"/>
        <v>41808</v>
      </c>
      <c r="J170" s="234">
        <f t="shared" si="26"/>
        <v>9079</v>
      </c>
      <c r="K170" s="235">
        <f t="shared" si="20"/>
        <v>4123</v>
      </c>
      <c r="L170" s="235">
        <f t="shared" si="20"/>
        <v>678</v>
      </c>
      <c r="M170" s="236">
        <f t="shared" si="20"/>
        <v>48</v>
      </c>
      <c r="N170" s="231">
        <f t="shared" si="27"/>
        <v>13928</v>
      </c>
      <c r="O170" s="230">
        <f t="shared" si="21"/>
        <v>912</v>
      </c>
      <c r="P170" s="230">
        <f t="shared" si="21"/>
        <v>5999</v>
      </c>
      <c r="Q170" s="230">
        <f t="shared" si="21"/>
        <v>1529</v>
      </c>
      <c r="R170" s="230"/>
    </row>
    <row r="171" spans="1:18" ht="13.5">
      <c r="A171" s="203">
        <v>12</v>
      </c>
      <c r="B171" s="237" t="s">
        <v>50</v>
      </c>
      <c r="C171" s="238" t="s">
        <v>173</v>
      </c>
      <c r="D171" s="239">
        <f t="shared" si="22"/>
        <v>54735</v>
      </c>
      <c r="E171" s="240">
        <f t="shared" si="23"/>
        <v>47168</v>
      </c>
      <c r="F171" s="239">
        <f t="shared" si="23"/>
        <v>51575</v>
      </c>
      <c r="G171" s="241">
        <f t="shared" si="24"/>
        <v>1.09</v>
      </c>
      <c r="H171" s="241">
        <f t="shared" si="25"/>
        <v>27.8</v>
      </c>
      <c r="I171" s="242">
        <f t="shared" si="26"/>
        <v>34057</v>
      </c>
      <c r="J171" s="243">
        <f t="shared" si="26"/>
        <v>8317</v>
      </c>
      <c r="K171" s="244">
        <f t="shared" si="20"/>
        <v>3904</v>
      </c>
      <c r="L171" s="244">
        <f t="shared" si="20"/>
        <v>842</v>
      </c>
      <c r="M171" s="245">
        <f t="shared" si="20"/>
        <v>48</v>
      </c>
      <c r="N171" s="240">
        <f t="shared" si="27"/>
        <v>13111</v>
      </c>
      <c r="O171" s="239">
        <f t="shared" si="21"/>
        <v>770</v>
      </c>
      <c r="P171" s="239">
        <f t="shared" si="21"/>
        <v>6045</v>
      </c>
      <c r="Q171" s="239">
        <f t="shared" si="21"/>
        <v>3086</v>
      </c>
      <c r="R171" s="239"/>
    </row>
    <row r="172" spans="1:18" ht="13.5">
      <c r="A172" s="203">
        <v>13</v>
      </c>
      <c r="B172" s="237" t="s">
        <v>51</v>
      </c>
      <c r="C172" s="238" t="s">
        <v>174</v>
      </c>
      <c r="D172" s="239">
        <f t="shared" si="22"/>
        <v>100687</v>
      </c>
      <c r="E172" s="240">
        <f t="shared" si="23"/>
        <v>86687</v>
      </c>
      <c r="F172" s="239">
        <f t="shared" si="23"/>
        <v>57084</v>
      </c>
      <c r="G172" s="241">
        <f t="shared" si="24"/>
        <v>0.66</v>
      </c>
      <c r="H172" s="241">
        <f t="shared" si="25"/>
        <v>18.5</v>
      </c>
      <c r="I172" s="242">
        <f t="shared" si="26"/>
        <v>70647</v>
      </c>
      <c r="J172" s="243">
        <f t="shared" si="26"/>
        <v>10987</v>
      </c>
      <c r="K172" s="244">
        <f t="shared" si="20"/>
        <v>4132</v>
      </c>
      <c r="L172" s="244">
        <f t="shared" si="20"/>
        <v>921</v>
      </c>
      <c r="M172" s="245">
        <f t="shared" si="20"/>
        <v>0</v>
      </c>
      <c r="N172" s="240">
        <f t="shared" si="27"/>
        <v>16040</v>
      </c>
      <c r="O172" s="239">
        <f t="shared" si="21"/>
        <v>2002</v>
      </c>
      <c r="P172" s="239">
        <f t="shared" si="21"/>
        <v>11101</v>
      </c>
      <c r="Q172" s="239">
        <f t="shared" si="21"/>
        <v>7519</v>
      </c>
      <c r="R172" s="239"/>
    </row>
    <row r="173" spans="1:18" ht="13.5">
      <c r="A173" s="203">
        <v>14</v>
      </c>
      <c r="B173" s="237" t="s">
        <v>52</v>
      </c>
      <c r="C173" s="238" t="s">
        <v>4</v>
      </c>
      <c r="D173" s="246">
        <f t="shared" si="22"/>
        <v>81066</v>
      </c>
      <c r="E173" s="240">
        <f t="shared" si="23"/>
        <v>73653</v>
      </c>
      <c r="F173" s="246">
        <f t="shared" si="23"/>
        <v>54617</v>
      </c>
      <c r="G173" s="241">
        <f t="shared" si="24"/>
        <v>0.74</v>
      </c>
      <c r="H173" s="241">
        <f t="shared" si="25"/>
        <v>20.41</v>
      </c>
      <c r="I173" s="242">
        <f t="shared" si="26"/>
        <v>58622</v>
      </c>
      <c r="J173" s="247">
        <f t="shared" si="26"/>
        <v>10083</v>
      </c>
      <c r="K173" s="248">
        <f t="shared" si="20"/>
        <v>4109</v>
      </c>
      <c r="L173" s="248">
        <f t="shared" si="20"/>
        <v>839</v>
      </c>
      <c r="M173" s="249">
        <f t="shared" si="20"/>
        <v>0</v>
      </c>
      <c r="N173" s="240">
        <f t="shared" si="27"/>
        <v>15031</v>
      </c>
      <c r="O173" s="246">
        <f t="shared" si="21"/>
        <v>2053</v>
      </c>
      <c r="P173" s="246">
        <f t="shared" si="21"/>
        <v>10947</v>
      </c>
      <c r="Q173" s="246">
        <f t="shared" si="21"/>
        <v>4614</v>
      </c>
      <c r="R173" s="246"/>
    </row>
    <row r="174" spans="1:18" ht="13.5">
      <c r="A174" s="203">
        <v>15</v>
      </c>
      <c r="B174" s="250" t="s">
        <v>53</v>
      </c>
      <c r="C174" s="251" t="s">
        <v>175</v>
      </c>
      <c r="D174" s="252">
        <f t="shared" si="22"/>
        <v>20243</v>
      </c>
      <c r="E174" s="253">
        <f t="shared" si="23"/>
        <v>18630</v>
      </c>
      <c r="F174" s="252">
        <f t="shared" si="23"/>
        <v>18238</v>
      </c>
      <c r="G174" s="254">
        <f t="shared" si="24"/>
        <v>0.98</v>
      </c>
      <c r="H174" s="254">
        <f t="shared" si="25"/>
        <v>25.78</v>
      </c>
      <c r="I174" s="255">
        <f t="shared" si="26"/>
        <v>13828</v>
      </c>
      <c r="J174" s="256">
        <f t="shared" si="26"/>
        <v>3091</v>
      </c>
      <c r="K174" s="257">
        <f t="shared" si="20"/>
        <v>1398</v>
      </c>
      <c r="L174" s="257">
        <f t="shared" si="20"/>
        <v>312</v>
      </c>
      <c r="M174" s="258">
        <f t="shared" si="20"/>
        <v>1</v>
      </c>
      <c r="N174" s="253">
        <f t="shared" si="27"/>
        <v>4802</v>
      </c>
      <c r="O174" s="252">
        <f t="shared" si="21"/>
        <v>110</v>
      </c>
      <c r="P174" s="252">
        <f t="shared" si="21"/>
        <v>843</v>
      </c>
      <c r="Q174" s="259">
        <f t="shared" si="21"/>
        <v>432</v>
      </c>
      <c r="R174" s="252"/>
    </row>
    <row r="175" spans="1:18" ht="13.5">
      <c r="A175" s="203">
        <v>16</v>
      </c>
      <c r="B175" s="228" t="s">
        <v>54</v>
      </c>
      <c r="C175" s="229" t="s">
        <v>176</v>
      </c>
      <c r="D175" s="230">
        <f t="shared" si="22"/>
        <v>9607</v>
      </c>
      <c r="E175" s="231">
        <f t="shared" si="23"/>
        <v>9117</v>
      </c>
      <c r="F175" s="230">
        <f t="shared" si="23"/>
        <v>11028</v>
      </c>
      <c r="G175" s="232">
        <f t="shared" si="24"/>
        <v>1.21</v>
      </c>
      <c r="H175" s="232">
        <f t="shared" si="25"/>
        <v>29.91</v>
      </c>
      <c r="I175" s="233">
        <f t="shared" si="26"/>
        <v>6390</v>
      </c>
      <c r="J175" s="234">
        <f t="shared" si="26"/>
        <v>1780</v>
      </c>
      <c r="K175" s="235">
        <f t="shared" si="20"/>
        <v>790</v>
      </c>
      <c r="L175" s="235">
        <f t="shared" si="20"/>
        <v>157</v>
      </c>
      <c r="M175" s="236">
        <f t="shared" si="20"/>
        <v>0</v>
      </c>
      <c r="N175" s="231">
        <f t="shared" si="27"/>
        <v>2727</v>
      </c>
      <c r="O175" s="230">
        <f t="shared" si="21"/>
        <v>156</v>
      </c>
      <c r="P175" s="230">
        <f t="shared" si="21"/>
        <v>1084</v>
      </c>
      <c r="Q175" s="230">
        <f t="shared" si="21"/>
        <v>521</v>
      </c>
      <c r="R175" s="230"/>
    </row>
    <row r="176" spans="1:18" ht="13.5">
      <c r="A176" s="203">
        <v>17</v>
      </c>
      <c r="B176" s="237" t="s">
        <v>55</v>
      </c>
      <c r="C176" s="238" t="s">
        <v>177</v>
      </c>
      <c r="D176" s="239">
        <f t="shared" si="22"/>
        <v>10839</v>
      </c>
      <c r="E176" s="240">
        <f t="shared" si="23"/>
        <v>10319</v>
      </c>
      <c r="F176" s="239">
        <f t="shared" si="23"/>
        <v>10865</v>
      </c>
      <c r="G176" s="241">
        <f t="shared" si="24"/>
        <v>1.05</v>
      </c>
      <c r="H176" s="241">
        <f t="shared" si="25"/>
        <v>28.7</v>
      </c>
      <c r="I176" s="242">
        <f t="shared" si="26"/>
        <v>7357</v>
      </c>
      <c r="J176" s="243">
        <f t="shared" si="26"/>
        <v>1901</v>
      </c>
      <c r="K176" s="244">
        <f t="shared" si="26"/>
        <v>874</v>
      </c>
      <c r="L176" s="244">
        <f t="shared" si="26"/>
        <v>154</v>
      </c>
      <c r="M176" s="245">
        <f t="shared" si="26"/>
        <v>33</v>
      </c>
      <c r="N176" s="240">
        <f t="shared" si="27"/>
        <v>2962</v>
      </c>
      <c r="O176" s="239">
        <f aca="true" t="shared" si="28" ref="O176:Q206">SUMIF($A$7:$A$145,$A176,O$7:O$145)</f>
        <v>166</v>
      </c>
      <c r="P176" s="239">
        <f t="shared" si="28"/>
        <v>1164</v>
      </c>
      <c r="Q176" s="239">
        <f t="shared" si="28"/>
        <v>418</v>
      </c>
      <c r="R176" s="239"/>
    </row>
    <row r="177" spans="1:18" ht="13.5">
      <c r="A177" s="203">
        <v>18</v>
      </c>
      <c r="B177" s="237" t="s">
        <v>56</v>
      </c>
      <c r="C177" s="238" t="s">
        <v>178</v>
      </c>
      <c r="D177" s="239">
        <f t="shared" si="22"/>
        <v>7455</v>
      </c>
      <c r="E177" s="240">
        <f t="shared" si="23"/>
        <v>7114</v>
      </c>
      <c r="F177" s="239">
        <f t="shared" si="23"/>
        <v>6399</v>
      </c>
      <c r="G177" s="241">
        <f t="shared" si="24"/>
        <v>0.9</v>
      </c>
      <c r="H177" s="241">
        <f t="shared" si="25"/>
        <v>26.81</v>
      </c>
      <c r="I177" s="242">
        <f t="shared" si="26"/>
        <v>5207</v>
      </c>
      <c r="J177" s="243">
        <f t="shared" si="26"/>
        <v>1220</v>
      </c>
      <c r="K177" s="244">
        <f t="shared" si="26"/>
        <v>547</v>
      </c>
      <c r="L177" s="244">
        <f t="shared" si="26"/>
        <v>124</v>
      </c>
      <c r="M177" s="245">
        <f t="shared" si="26"/>
        <v>16</v>
      </c>
      <c r="N177" s="240">
        <f t="shared" si="27"/>
        <v>1907</v>
      </c>
      <c r="O177" s="239">
        <f t="shared" si="28"/>
        <v>46</v>
      </c>
      <c r="P177" s="239">
        <f t="shared" si="28"/>
        <v>655</v>
      </c>
      <c r="Q177" s="239">
        <f t="shared" si="28"/>
        <v>373</v>
      </c>
      <c r="R177" s="239"/>
    </row>
    <row r="178" spans="1:18" ht="13.5">
      <c r="A178" s="203">
        <v>19</v>
      </c>
      <c r="B178" s="237" t="s">
        <v>57</v>
      </c>
      <c r="C178" s="238" t="s">
        <v>179</v>
      </c>
      <c r="D178" s="246">
        <f t="shared" si="22"/>
        <v>7911</v>
      </c>
      <c r="E178" s="240">
        <f t="shared" si="23"/>
        <v>6726</v>
      </c>
      <c r="F178" s="246">
        <f t="shared" si="23"/>
        <v>7670</v>
      </c>
      <c r="G178" s="241">
        <f t="shared" si="24"/>
        <v>1.14</v>
      </c>
      <c r="H178" s="241">
        <f t="shared" si="25"/>
        <v>34.03</v>
      </c>
      <c r="I178" s="242">
        <f t="shared" si="26"/>
        <v>4437</v>
      </c>
      <c r="J178" s="247">
        <f t="shared" si="26"/>
        <v>1364</v>
      </c>
      <c r="K178" s="248">
        <f t="shared" si="26"/>
        <v>692</v>
      </c>
      <c r="L178" s="248">
        <f t="shared" si="26"/>
        <v>201</v>
      </c>
      <c r="M178" s="249">
        <f t="shared" si="26"/>
        <v>32</v>
      </c>
      <c r="N178" s="240">
        <f t="shared" si="27"/>
        <v>2289</v>
      </c>
      <c r="O178" s="246">
        <f t="shared" si="28"/>
        <v>181</v>
      </c>
      <c r="P178" s="246">
        <f t="shared" si="28"/>
        <v>817</v>
      </c>
      <c r="Q178" s="246">
        <f t="shared" si="28"/>
        <v>192</v>
      </c>
      <c r="R178" s="246"/>
    </row>
    <row r="179" spans="1:18" ht="13.5">
      <c r="A179" s="203">
        <v>20</v>
      </c>
      <c r="B179" s="250" t="s">
        <v>58</v>
      </c>
      <c r="C179" s="251" t="s">
        <v>180</v>
      </c>
      <c r="D179" s="252">
        <f t="shared" si="22"/>
        <v>20009</v>
      </c>
      <c r="E179" s="253">
        <f t="shared" si="23"/>
        <v>18204</v>
      </c>
      <c r="F179" s="252">
        <f t="shared" si="23"/>
        <v>18104</v>
      </c>
      <c r="G179" s="254">
        <f t="shared" si="24"/>
        <v>0.99</v>
      </c>
      <c r="H179" s="254">
        <f t="shared" si="25"/>
        <v>25.57</v>
      </c>
      <c r="I179" s="255">
        <f t="shared" si="26"/>
        <v>13550</v>
      </c>
      <c r="J179" s="256">
        <f t="shared" si="26"/>
        <v>3063</v>
      </c>
      <c r="K179" s="257">
        <f t="shared" si="26"/>
        <v>1251</v>
      </c>
      <c r="L179" s="257">
        <f t="shared" si="26"/>
        <v>340</v>
      </c>
      <c r="M179" s="258">
        <f t="shared" si="26"/>
        <v>0</v>
      </c>
      <c r="N179" s="253">
        <f t="shared" si="27"/>
        <v>4654</v>
      </c>
      <c r="O179" s="252">
        <f t="shared" si="28"/>
        <v>229</v>
      </c>
      <c r="P179" s="252">
        <f t="shared" si="28"/>
        <v>1896</v>
      </c>
      <c r="Q179" s="252">
        <f t="shared" si="28"/>
        <v>78</v>
      </c>
      <c r="R179" s="252"/>
    </row>
    <row r="180" spans="1:18" ht="13.5">
      <c r="A180" s="203">
        <v>21</v>
      </c>
      <c r="B180" s="228" t="s">
        <v>59</v>
      </c>
      <c r="C180" s="229" t="s">
        <v>181</v>
      </c>
      <c r="D180" s="230">
        <f t="shared" si="22"/>
        <v>19696</v>
      </c>
      <c r="E180" s="231">
        <f t="shared" si="23"/>
        <v>18237</v>
      </c>
      <c r="F180" s="230">
        <f t="shared" si="23"/>
        <v>13703</v>
      </c>
      <c r="G180" s="232">
        <f t="shared" si="24"/>
        <v>0.75</v>
      </c>
      <c r="H180" s="232">
        <f t="shared" si="25"/>
        <v>20.11</v>
      </c>
      <c r="I180" s="233">
        <f t="shared" si="26"/>
        <v>14569</v>
      </c>
      <c r="J180" s="234">
        <f t="shared" si="26"/>
        <v>2429</v>
      </c>
      <c r="K180" s="235">
        <f t="shared" si="26"/>
        <v>1010</v>
      </c>
      <c r="L180" s="235">
        <f t="shared" si="26"/>
        <v>229</v>
      </c>
      <c r="M180" s="236">
        <f t="shared" si="26"/>
        <v>0</v>
      </c>
      <c r="N180" s="231">
        <f t="shared" si="27"/>
        <v>3668</v>
      </c>
      <c r="O180" s="230">
        <f t="shared" si="28"/>
        <v>211</v>
      </c>
      <c r="P180" s="230">
        <f t="shared" si="28"/>
        <v>2162</v>
      </c>
      <c r="Q180" s="230">
        <f t="shared" si="28"/>
        <v>573</v>
      </c>
      <c r="R180" s="230"/>
    </row>
    <row r="181" spans="1:18" ht="13.5">
      <c r="A181" s="203">
        <v>22</v>
      </c>
      <c r="B181" s="237" t="s">
        <v>60</v>
      </c>
      <c r="C181" s="238" t="s">
        <v>182</v>
      </c>
      <c r="D181" s="239">
        <f t="shared" si="22"/>
        <v>34864</v>
      </c>
      <c r="E181" s="240">
        <f t="shared" si="23"/>
        <v>30954</v>
      </c>
      <c r="F181" s="239">
        <f t="shared" si="23"/>
        <v>23199</v>
      </c>
      <c r="G181" s="241">
        <f t="shared" si="24"/>
        <v>0.75</v>
      </c>
      <c r="H181" s="241">
        <f t="shared" si="25"/>
        <v>20.23</v>
      </c>
      <c r="I181" s="242">
        <f t="shared" si="26"/>
        <v>24693</v>
      </c>
      <c r="J181" s="243">
        <f t="shared" si="26"/>
        <v>4191</v>
      </c>
      <c r="K181" s="244">
        <f t="shared" si="26"/>
        <v>1658</v>
      </c>
      <c r="L181" s="244">
        <f t="shared" si="26"/>
        <v>411</v>
      </c>
      <c r="M181" s="245">
        <f t="shared" si="26"/>
        <v>1</v>
      </c>
      <c r="N181" s="240">
        <f t="shared" si="27"/>
        <v>6261</v>
      </c>
      <c r="O181" s="239">
        <f t="shared" si="28"/>
        <v>360</v>
      </c>
      <c r="P181" s="239">
        <f t="shared" si="28"/>
        <v>4150</v>
      </c>
      <c r="Q181" s="239">
        <f t="shared" si="28"/>
        <v>486</v>
      </c>
      <c r="R181" s="239"/>
    </row>
    <row r="182" spans="1:18" ht="13.5">
      <c r="A182" s="203">
        <v>23</v>
      </c>
      <c r="B182" s="237" t="s">
        <v>61</v>
      </c>
      <c r="C182" s="238" t="s">
        <v>183</v>
      </c>
      <c r="D182" s="239">
        <f t="shared" si="22"/>
        <v>71924</v>
      </c>
      <c r="E182" s="240">
        <f t="shared" si="23"/>
        <v>67292</v>
      </c>
      <c r="F182" s="239">
        <f t="shared" si="23"/>
        <v>46765</v>
      </c>
      <c r="G182" s="241">
        <f t="shared" si="24"/>
        <v>0.69</v>
      </c>
      <c r="H182" s="241">
        <f t="shared" si="25"/>
        <v>18.51</v>
      </c>
      <c r="I182" s="242">
        <f t="shared" si="26"/>
        <v>54833</v>
      </c>
      <c r="J182" s="243">
        <f t="shared" si="26"/>
        <v>8301</v>
      </c>
      <c r="K182" s="244">
        <f t="shared" si="26"/>
        <v>3397</v>
      </c>
      <c r="L182" s="244">
        <f t="shared" si="26"/>
        <v>759</v>
      </c>
      <c r="M182" s="245">
        <f t="shared" si="26"/>
        <v>2</v>
      </c>
      <c r="N182" s="240">
        <f t="shared" si="27"/>
        <v>12459</v>
      </c>
      <c r="O182" s="239">
        <f t="shared" si="28"/>
        <v>2099</v>
      </c>
      <c r="P182" s="239">
        <f t="shared" si="28"/>
        <v>11026</v>
      </c>
      <c r="Q182" s="239">
        <f t="shared" si="28"/>
        <v>4069</v>
      </c>
      <c r="R182" s="239"/>
    </row>
    <row r="183" spans="1:18" ht="13.5">
      <c r="A183" s="203">
        <v>24</v>
      </c>
      <c r="B183" s="237" t="s">
        <v>62</v>
      </c>
      <c r="C183" s="238" t="s">
        <v>184</v>
      </c>
      <c r="D183" s="246">
        <f t="shared" si="22"/>
        <v>17405</v>
      </c>
      <c r="E183" s="240">
        <f t="shared" si="23"/>
        <v>16050</v>
      </c>
      <c r="F183" s="246">
        <f t="shared" si="23"/>
        <v>21597</v>
      </c>
      <c r="G183" s="241">
        <f t="shared" si="24"/>
        <v>1.35</v>
      </c>
      <c r="H183" s="241">
        <f t="shared" si="25"/>
        <v>29.57</v>
      </c>
      <c r="I183" s="242">
        <f t="shared" si="26"/>
        <v>11304</v>
      </c>
      <c r="J183" s="247">
        <f t="shared" si="26"/>
        <v>2992</v>
      </c>
      <c r="K183" s="248">
        <f t="shared" si="26"/>
        <v>1334</v>
      </c>
      <c r="L183" s="248">
        <f t="shared" si="26"/>
        <v>372</v>
      </c>
      <c r="M183" s="249">
        <f t="shared" si="26"/>
        <v>48</v>
      </c>
      <c r="N183" s="240">
        <f t="shared" si="27"/>
        <v>4746</v>
      </c>
      <c r="O183" s="246">
        <f t="shared" si="28"/>
        <v>263</v>
      </c>
      <c r="P183" s="246">
        <f t="shared" si="28"/>
        <v>2306</v>
      </c>
      <c r="Q183" s="246">
        <f t="shared" si="28"/>
        <v>384</v>
      </c>
      <c r="R183" s="246"/>
    </row>
    <row r="184" spans="1:18" ht="13.5">
      <c r="A184" s="203">
        <v>25</v>
      </c>
      <c r="B184" s="250" t="s">
        <v>63</v>
      </c>
      <c r="C184" s="251" t="s">
        <v>185</v>
      </c>
      <c r="D184" s="252">
        <f t="shared" si="22"/>
        <v>14304</v>
      </c>
      <c r="E184" s="253">
        <f t="shared" si="23"/>
        <v>12540</v>
      </c>
      <c r="F184" s="252">
        <f t="shared" si="23"/>
        <v>14203</v>
      </c>
      <c r="G184" s="254">
        <f t="shared" si="24"/>
        <v>1.13</v>
      </c>
      <c r="H184" s="254">
        <f t="shared" si="25"/>
        <v>28.98</v>
      </c>
      <c r="I184" s="255">
        <f t="shared" si="26"/>
        <v>8906</v>
      </c>
      <c r="J184" s="256">
        <f t="shared" si="26"/>
        <v>2261</v>
      </c>
      <c r="K184" s="257">
        <f t="shared" si="26"/>
        <v>1117</v>
      </c>
      <c r="L184" s="257">
        <f t="shared" si="26"/>
        <v>252</v>
      </c>
      <c r="M184" s="258">
        <f t="shared" si="26"/>
        <v>4</v>
      </c>
      <c r="N184" s="253">
        <f t="shared" si="27"/>
        <v>3634</v>
      </c>
      <c r="O184" s="252">
        <f t="shared" si="28"/>
        <v>19</v>
      </c>
      <c r="P184" s="252">
        <f t="shared" si="28"/>
        <v>1623</v>
      </c>
      <c r="Q184" s="252">
        <f t="shared" si="28"/>
        <v>0</v>
      </c>
      <c r="R184" s="252"/>
    </row>
    <row r="185" spans="1:18" ht="13.5">
      <c r="A185" s="203">
        <v>26</v>
      </c>
      <c r="B185" s="228" t="s">
        <v>64</v>
      </c>
      <c r="C185" s="229" t="s">
        <v>186</v>
      </c>
      <c r="D185" s="230">
        <f t="shared" si="22"/>
        <v>22787</v>
      </c>
      <c r="E185" s="231">
        <f t="shared" si="23"/>
        <v>20687</v>
      </c>
      <c r="F185" s="230">
        <f t="shared" si="23"/>
        <v>19999</v>
      </c>
      <c r="G185" s="232">
        <f t="shared" si="24"/>
        <v>0.97</v>
      </c>
      <c r="H185" s="232">
        <f t="shared" si="25"/>
        <v>25.76</v>
      </c>
      <c r="I185" s="233">
        <f t="shared" si="26"/>
        <v>15359</v>
      </c>
      <c r="J185" s="234">
        <f t="shared" si="26"/>
        <v>3446</v>
      </c>
      <c r="K185" s="235">
        <f t="shared" si="26"/>
        <v>1567</v>
      </c>
      <c r="L185" s="235">
        <f t="shared" si="26"/>
        <v>315</v>
      </c>
      <c r="M185" s="236">
        <f t="shared" si="26"/>
        <v>0</v>
      </c>
      <c r="N185" s="231">
        <f t="shared" si="27"/>
        <v>5328</v>
      </c>
      <c r="O185" s="230">
        <f t="shared" si="28"/>
        <v>583</v>
      </c>
      <c r="P185" s="230">
        <f t="shared" si="28"/>
        <v>3115</v>
      </c>
      <c r="Q185" s="230">
        <f t="shared" si="28"/>
        <v>1108</v>
      </c>
      <c r="R185" s="230"/>
    </row>
    <row r="186" spans="1:18" ht="13.5">
      <c r="A186" s="203">
        <v>27</v>
      </c>
      <c r="B186" s="237" t="s">
        <v>65</v>
      </c>
      <c r="C186" s="238" t="s">
        <v>187</v>
      </c>
      <c r="D186" s="239">
        <f t="shared" si="22"/>
        <v>80753</v>
      </c>
      <c r="E186" s="240">
        <f t="shared" si="23"/>
        <v>66064</v>
      </c>
      <c r="F186" s="239">
        <f t="shared" si="23"/>
        <v>65541</v>
      </c>
      <c r="G186" s="241">
        <f t="shared" si="24"/>
        <v>0.99</v>
      </c>
      <c r="H186" s="241">
        <f t="shared" si="25"/>
        <v>27.12</v>
      </c>
      <c r="I186" s="242">
        <f t="shared" si="26"/>
        <v>48148</v>
      </c>
      <c r="J186" s="243">
        <f t="shared" si="26"/>
        <v>11641</v>
      </c>
      <c r="K186" s="244">
        <f t="shared" si="26"/>
        <v>5199</v>
      </c>
      <c r="L186" s="244">
        <f t="shared" si="26"/>
        <v>1029</v>
      </c>
      <c r="M186" s="245">
        <f t="shared" si="26"/>
        <v>47</v>
      </c>
      <c r="N186" s="240">
        <f t="shared" si="27"/>
        <v>17916</v>
      </c>
      <c r="O186" s="239">
        <f t="shared" si="28"/>
        <v>2326</v>
      </c>
      <c r="P186" s="239">
        <f t="shared" si="28"/>
        <v>7941</v>
      </c>
      <c r="Q186" s="239">
        <f t="shared" si="28"/>
        <v>3069</v>
      </c>
      <c r="R186" s="239"/>
    </row>
    <row r="187" spans="1:18" ht="13.5">
      <c r="A187" s="203">
        <v>28</v>
      </c>
      <c r="B187" s="237" t="s">
        <v>66</v>
      </c>
      <c r="C187" s="238" t="s">
        <v>188</v>
      </c>
      <c r="D187" s="239">
        <f t="shared" si="22"/>
        <v>51723</v>
      </c>
      <c r="E187" s="240">
        <f t="shared" si="23"/>
        <v>48091</v>
      </c>
      <c r="F187" s="239">
        <f t="shared" si="23"/>
        <v>37345</v>
      </c>
      <c r="G187" s="241">
        <f t="shared" si="24"/>
        <v>0.78</v>
      </c>
      <c r="H187" s="241">
        <f t="shared" si="25"/>
        <v>21.19</v>
      </c>
      <c r="I187" s="242">
        <f t="shared" si="26"/>
        <v>37902</v>
      </c>
      <c r="J187" s="243">
        <f t="shared" si="26"/>
        <v>6879</v>
      </c>
      <c r="K187" s="244">
        <f t="shared" si="26"/>
        <v>2720</v>
      </c>
      <c r="L187" s="244">
        <f t="shared" si="26"/>
        <v>590</v>
      </c>
      <c r="M187" s="245">
        <f t="shared" si="26"/>
        <v>0</v>
      </c>
      <c r="N187" s="240">
        <f t="shared" si="27"/>
        <v>10189</v>
      </c>
      <c r="O187" s="239">
        <f t="shared" si="28"/>
        <v>1035</v>
      </c>
      <c r="P187" s="239">
        <f t="shared" si="28"/>
        <v>7290</v>
      </c>
      <c r="Q187" s="239">
        <f t="shared" si="28"/>
        <v>2669</v>
      </c>
      <c r="R187" s="239"/>
    </row>
    <row r="188" spans="1:18" ht="13.5">
      <c r="A188" s="203">
        <v>29</v>
      </c>
      <c r="B188" s="237" t="s">
        <v>67</v>
      </c>
      <c r="C188" s="238" t="s">
        <v>189</v>
      </c>
      <c r="D188" s="246">
        <f t="shared" si="22"/>
        <v>12483</v>
      </c>
      <c r="E188" s="240">
        <f t="shared" si="23"/>
        <v>9956</v>
      </c>
      <c r="F188" s="246">
        <f t="shared" si="23"/>
        <v>11475</v>
      </c>
      <c r="G188" s="241">
        <f t="shared" si="24"/>
        <v>1.15</v>
      </c>
      <c r="H188" s="241">
        <f t="shared" si="25"/>
        <v>29.53</v>
      </c>
      <c r="I188" s="242">
        <f t="shared" si="26"/>
        <v>7016</v>
      </c>
      <c r="J188" s="247">
        <f t="shared" si="26"/>
        <v>1861</v>
      </c>
      <c r="K188" s="248">
        <f t="shared" si="26"/>
        <v>924</v>
      </c>
      <c r="L188" s="248">
        <f t="shared" si="26"/>
        <v>155</v>
      </c>
      <c r="M188" s="249">
        <f t="shared" si="26"/>
        <v>0</v>
      </c>
      <c r="N188" s="240">
        <f t="shared" si="27"/>
        <v>2940</v>
      </c>
      <c r="O188" s="246">
        <f t="shared" si="28"/>
        <v>137</v>
      </c>
      <c r="P188" s="246">
        <f t="shared" si="28"/>
        <v>1375</v>
      </c>
      <c r="Q188" s="246">
        <f t="shared" si="28"/>
        <v>399</v>
      </c>
      <c r="R188" s="246"/>
    </row>
    <row r="189" spans="1:18" ht="13.5">
      <c r="A189" s="203">
        <v>30</v>
      </c>
      <c r="B189" s="250" t="s">
        <v>68</v>
      </c>
      <c r="C189" s="251" t="s">
        <v>5</v>
      </c>
      <c r="D189" s="252">
        <f t="shared" si="22"/>
        <v>8939</v>
      </c>
      <c r="E189" s="253">
        <f t="shared" si="23"/>
        <v>7898</v>
      </c>
      <c r="F189" s="252">
        <f t="shared" si="23"/>
        <v>11099</v>
      </c>
      <c r="G189" s="254">
        <f t="shared" si="24"/>
        <v>1.41</v>
      </c>
      <c r="H189" s="254">
        <f t="shared" si="25"/>
        <v>33.02</v>
      </c>
      <c r="I189" s="255">
        <f t="shared" si="26"/>
        <v>5290</v>
      </c>
      <c r="J189" s="256">
        <f t="shared" si="26"/>
        <v>1575</v>
      </c>
      <c r="K189" s="257">
        <f t="shared" si="26"/>
        <v>861</v>
      </c>
      <c r="L189" s="257">
        <f t="shared" si="26"/>
        <v>125</v>
      </c>
      <c r="M189" s="258">
        <f t="shared" si="26"/>
        <v>47</v>
      </c>
      <c r="N189" s="253">
        <f t="shared" si="27"/>
        <v>2608</v>
      </c>
      <c r="O189" s="252">
        <f t="shared" si="28"/>
        <v>68</v>
      </c>
      <c r="P189" s="252">
        <f t="shared" si="28"/>
        <v>882</v>
      </c>
      <c r="Q189" s="252">
        <f t="shared" si="28"/>
        <v>8</v>
      </c>
      <c r="R189" s="252"/>
    </row>
    <row r="190" spans="1:18" ht="13.5">
      <c r="A190" s="203">
        <v>31</v>
      </c>
      <c r="B190" s="228" t="s">
        <v>69</v>
      </c>
      <c r="C190" s="229" t="s">
        <v>190</v>
      </c>
      <c r="D190" s="230">
        <f t="shared" si="22"/>
        <v>5435</v>
      </c>
      <c r="E190" s="231">
        <f t="shared" si="23"/>
        <v>5213</v>
      </c>
      <c r="F190" s="230">
        <f t="shared" si="23"/>
        <v>5151</v>
      </c>
      <c r="G190" s="232">
        <f t="shared" si="24"/>
        <v>0.99</v>
      </c>
      <c r="H190" s="232">
        <f t="shared" si="25"/>
        <v>25</v>
      </c>
      <c r="I190" s="233">
        <f t="shared" si="26"/>
        <v>3910</v>
      </c>
      <c r="J190" s="234">
        <f t="shared" si="26"/>
        <v>845</v>
      </c>
      <c r="K190" s="235">
        <f t="shared" si="26"/>
        <v>384</v>
      </c>
      <c r="L190" s="235">
        <f t="shared" si="26"/>
        <v>74</v>
      </c>
      <c r="M190" s="236">
        <f t="shared" si="26"/>
        <v>0</v>
      </c>
      <c r="N190" s="231">
        <f t="shared" si="27"/>
        <v>1303</v>
      </c>
      <c r="O190" s="230">
        <f t="shared" si="28"/>
        <v>201</v>
      </c>
      <c r="P190" s="230">
        <f t="shared" si="28"/>
        <v>739</v>
      </c>
      <c r="Q190" s="230">
        <f t="shared" si="28"/>
        <v>1349</v>
      </c>
      <c r="R190" s="230"/>
    </row>
    <row r="191" spans="1:18" ht="13.5">
      <c r="A191" s="203">
        <v>32</v>
      </c>
      <c r="B191" s="237" t="s">
        <v>70</v>
      </c>
      <c r="C191" s="238" t="s">
        <v>191</v>
      </c>
      <c r="D191" s="239">
        <f t="shared" si="22"/>
        <v>6262</v>
      </c>
      <c r="E191" s="240">
        <f t="shared" si="23"/>
        <v>5772</v>
      </c>
      <c r="F191" s="239">
        <f t="shared" si="23"/>
        <v>5900</v>
      </c>
      <c r="G191" s="241">
        <f t="shared" si="24"/>
        <v>1.02</v>
      </c>
      <c r="H191" s="241">
        <f t="shared" si="25"/>
        <v>27.41</v>
      </c>
      <c r="I191" s="242">
        <f t="shared" si="26"/>
        <v>4190</v>
      </c>
      <c r="J191" s="243">
        <f t="shared" si="26"/>
        <v>1006</v>
      </c>
      <c r="K191" s="244">
        <f t="shared" si="26"/>
        <v>452</v>
      </c>
      <c r="L191" s="244">
        <f t="shared" si="26"/>
        <v>90</v>
      </c>
      <c r="M191" s="245">
        <f t="shared" si="26"/>
        <v>34</v>
      </c>
      <c r="N191" s="240">
        <f t="shared" si="27"/>
        <v>1582</v>
      </c>
      <c r="O191" s="239">
        <f t="shared" si="28"/>
        <v>58</v>
      </c>
      <c r="P191" s="239">
        <f t="shared" si="28"/>
        <v>686</v>
      </c>
      <c r="Q191" s="239">
        <f t="shared" si="28"/>
        <v>259</v>
      </c>
      <c r="R191" s="239"/>
    </row>
    <row r="192" spans="1:18" ht="13.5">
      <c r="A192" s="203">
        <v>33</v>
      </c>
      <c r="B192" s="237" t="s">
        <v>71</v>
      </c>
      <c r="C192" s="238" t="s">
        <v>192</v>
      </c>
      <c r="D192" s="239">
        <f t="shared" si="22"/>
        <v>29331</v>
      </c>
      <c r="E192" s="240">
        <f t="shared" si="23"/>
        <v>24044</v>
      </c>
      <c r="F192" s="239">
        <f t="shared" si="23"/>
        <v>24461</v>
      </c>
      <c r="G192" s="241">
        <f t="shared" si="24"/>
        <v>1.02</v>
      </c>
      <c r="H192" s="241">
        <f t="shared" si="25"/>
        <v>26.65</v>
      </c>
      <c r="I192" s="242">
        <f t="shared" si="26"/>
        <v>17636</v>
      </c>
      <c r="J192" s="243">
        <f t="shared" si="26"/>
        <v>4093</v>
      </c>
      <c r="K192" s="244">
        <f t="shared" si="26"/>
        <v>1925</v>
      </c>
      <c r="L192" s="244">
        <f t="shared" si="26"/>
        <v>360</v>
      </c>
      <c r="M192" s="245">
        <f t="shared" si="26"/>
        <v>30</v>
      </c>
      <c r="N192" s="240">
        <f t="shared" si="27"/>
        <v>6408</v>
      </c>
      <c r="O192" s="239">
        <f t="shared" si="28"/>
        <v>646</v>
      </c>
      <c r="P192" s="239">
        <f t="shared" si="28"/>
        <v>5162</v>
      </c>
      <c r="Q192" s="239">
        <f t="shared" si="28"/>
        <v>1862</v>
      </c>
      <c r="R192" s="239"/>
    </row>
    <row r="193" spans="1:18" ht="13.5">
      <c r="A193" s="203">
        <v>34</v>
      </c>
      <c r="B193" s="237" t="s">
        <v>72</v>
      </c>
      <c r="C193" s="238" t="s">
        <v>193</v>
      </c>
      <c r="D193" s="246">
        <f t="shared" si="22"/>
        <v>26517</v>
      </c>
      <c r="E193" s="240">
        <f t="shared" si="23"/>
        <v>21701</v>
      </c>
      <c r="F193" s="246">
        <f t="shared" si="23"/>
        <v>17223</v>
      </c>
      <c r="G193" s="241">
        <f t="shared" si="24"/>
        <v>0.79</v>
      </c>
      <c r="H193" s="241">
        <f t="shared" si="25"/>
        <v>22.77</v>
      </c>
      <c r="I193" s="242">
        <f t="shared" si="26"/>
        <v>16759</v>
      </c>
      <c r="J193" s="247">
        <f t="shared" si="26"/>
        <v>3300</v>
      </c>
      <c r="K193" s="248">
        <f t="shared" si="26"/>
        <v>1270</v>
      </c>
      <c r="L193" s="248">
        <f t="shared" si="26"/>
        <v>361</v>
      </c>
      <c r="M193" s="249">
        <f t="shared" si="26"/>
        <v>11</v>
      </c>
      <c r="N193" s="240">
        <f t="shared" si="27"/>
        <v>4942</v>
      </c>
      <c r="O193" s="246">
        <f t="shared" si="28"/>
        <v>296</v>
      </c>
      <c r="P193" s="246">
        <f t="shared" si="28"/>
        <v>2123</v>
      </c>
      <c r="Q193" s="246">
        <f t="shared" si="28"/>
        <v>276</v>
      </c>
      <c r="R193" s="246"/>
    </row>
    <row r="194" spans="1:18" ht="13.5">
      <c r="A194" s="203">
        <v>35</v>
      </c>
      <c r="B194" s="250" t="s">
        <v>73</v>
      </c>
      <c r="C194" s="251" t="s">
        <v>194</v>
      </c>
      <c r="D194" s="252">
        <f t="shared" si="22"/>
        <v>14410</v>
      </c>
      <c r="E194" s="253">
        <f t="shared" si="23"/>
        <v>12110</v>
      </c>
      <c r="F194" s="252">
        <f t="shared" si="23"/>
        <v>11749</v>
      </c>
      <c r="G194" s="254">
        <f t="shared" si="24"/>
        <v>0.97</v>
      </c>
      <c r="H194" s="254">
        <f t="shared" si="25"/>
        <v>26.27</v>
      </c>
      <c r="I194" s="255">
        <f t="shared" si="26"/>
        <v>8929</v>
      </c>
      <c r="J194" s="256">
        <f t="shared" si="26"/>
        <v>2143</v>
      </c>
      <c r="K194" s="257">
        <f t="shared" si="26"/>
        <v>811</v>
      </c>
      <c r="L194" s="257">
        <f t="shared" si="26"/>
        <v>227</v>
      </c>
      <c r="M194" s="258">
        <f t="shared" si="26"/>
        <v>0</v>
      </c>
      <c r="N194" s="253">
        <f t="shared" si="27"/>
        <v>3181</v>
      </c>
      <c r="O194" s="252">
        <f t="shared" si="28"/>
        <v>206</v>
      </c>
      <c r="P194" s="252">
        <f t="shared" si="28"/>
        <v>1571</v>
      </c>
      <c r="Q194" s="252">
        <f t="shared" si="28"/>
        <v>387</v>
      </c>
      <c r="R194" s="252"/>
    </row>
    <row r="195" spans="1:18" ht="13.5">
      <c r="A195" s="203">
        <v>36</v>
      </c>
      <c r="B195" s="228" t="s">
        <v>74</v>
      </c>
      <c r="C195" s="229" t="s">
        <v>195</v>
      </c>
      <c r="D195" s="230">
        <f t="shared" si="22"/>
        <v>6605</v>
      </c>
      <c r="E195" s="231">
        <f t="shared" si="23"/>
        <v>5971</v>
      </c>
      <c r="F195" s="230">
        <f t="shared" si="23"/>
        <v>8237</v>
      </c>
      <c r="G195" s="232">
        <f t="shared" si="24"/>
        <v>1.38</v>
      </c>
      <c r="H195" s="232">
        <f t="shared" si="25"/>
        <v>35.59</v>
      </c>
      <c r="I195" s="233">
        <f t="shared" si="26"/>
        <v>3846</v>
      </c>
      <c r="J195" s="234">
        <f t="shared" si="26"/>
        <v>1257</v>
      </c>
      <c r="K195" s="235">
        <f t="shared" si="26"/>
        <v>667</v>
      </c>
      <c r="L195" s="235">
        <f t="shared" si="26"/>
        <v>193</v>
      </c>
      <c r="M195" s="236">
        <f t="shared" si="26"/>
        <v>8</v>
      </c>
      <c r="N195" s="231">
        <f t="shared" si="27"/>
        <v>2125</v>
      </c>
      <c r="O195" s="230">
        <f t="shared" si="28"/>
        <v>166</v>
      </c>
      <c r="P195" s="230">
        <f t="shared" si="28"/>
        <v>1297</v>
      </c>
      <c r="Q195" s="230">
        <f t="shared" si="28"/>
        <v>428</v>
      </c>
      <c r="R195" s="230"/>
    </row>
    <row r="196" spans="1:18" ht="13.5">
      <c r="A196" s="203">
        <v>37</v>
      </c>
      <c r="B196" s="237" t="s">
        <v>75</v>
      </c>
      <c r="C196" s="238" t="s">
        <v>196</v>
      </c>
      <c r="D196" s="239">
        <f t="shared" si="22"/>
        <v>9380</v>
      </c>
      <c r="E196" s="240">
        <f t="shared" si="23"/>
        <v>7929</v>
      </c>
      <c r="F196" s="239">
        <f t="shared" si="23"/>
        <v>9803</v>
      </c>
      <c r="G196" s="241">
        <f t="shared" si="24"/>
        <v>1.24</v>
      </c>
      <c r="H196" s="241">
        <f t="shared" si="25"/>
        <v>35.02</v>
      </c>
      <c r="I196" s="242">
        <f t="shared" si="26"/>
        <v>5152</v>
      </c>
      <c r="J196" s="243">
        <f t="shared" si="26"/>
        <v>1728</v>
      </c>
      <c r="K196" s="244">
        <f t="shared" si="26"/>
        <v>866</v>
      </c>
      <c r="L196" s="244">
        <f t="shared" si="26"/>
        <v>182</v>
      </c>
      <c r="M196" s="245">
        <f t="shared" si="26"/>
        <v>1</v>
      </c>
      <c r="N196" s="240">
        <f t="shared" si="27"/>
        <v>2777</v>
      </c>
      <c r="O196" s="239">
        <f t="shared" si="28"/>
        <v>94</v>
      </c>
      <c r="P196" s="239">
        <f t="shared" si="28"/>
        <v>887</v>
      </c>
      <c r="Q196" s="239">
        <f t="shared" si="28"/>
        <v>169</v>
      </c>
      <c r="R196" s="239"/>
    </row>
    <row r="197" spans="1:18" ht="13.5">
      <c r="A197" s="203">
        <v>38</v>
      </c>
      <c r="B197" s="237" t="s">
        <v>76</v>
      </c>
      <c r="C197" s="238" t="s">
        <v>197</v>
      </c>
      <c r="D197" s="239">
        <f t="shared" si="22"/>
        <v>12479</v>
      </c>
      <c r="E197" s="240">
        <f t="shared" si="23"/>
        <v>10397</v>
      </c>
      <c r="F197" s="239">
        <f t="shared" si="23"/>
        <v>12216</v>
      </c>
      <c r="G197" s="241">
        <f t="shared" si="24"/>
        <v>1.17</v>
      </c>
      <c r="H197" s="241">
        <f t="shared" si="25"/>
        <v>29.91</v>
      </c>
      <c r="I197" s="242">
        <f t="shared" si="26"/>
        <v>7287</v>
      </c>
      <c r="J197" s="243">
        <f t="shared" si="26"/>
        <v>1907</v>
      </c>
      <c r="K197" s="244">
        <f t="shared" si="26"/>
        <v>893</v>
      </c>
      <c r="L197" s="244">
        <f t="shared" si="26"/>
        <v>306</v>
      </c>
      <c r="M197" s="245">
        <f t="shared" si="26"/>
        <v>4</v>
      </c>
      <c r="N197" s="240">
        <f t="shared" si="27"/>
        <v>3110</v>
      </c>
      <c r="O197" s="239">
        <f t="shared" si="28"/>
        <v>85</v>
      </c>
      <c r="P197" s="239">
        <f t="shared" si="28"/>
        <v>1659</v>
      </c>
      <c r="Q197" s="239">
        <f t="shared" si="28"/>
        <v>292</v>
      </c>
      <c r="R197" s="239"/>
    </row>
    <row r="198" spans="1:18" ht="13.5">
      <c r="A198" s="203">
        <v>39</v>
      </c>
      <c r="B198" s="237" t="s">
        <v>77</v>
      </c>
      <c r="C198" s="238" t="s">
        <v>198</v>
      </c>
      <c r="D198" s="246">
        <f t="shared" si="22"/>
        <v>9374</v>
      </c>
      <c r="E198" s="240">
        <f t="shared" si="23"/>
        <v>7333</v>
      </c>
      <c r="F198" s="246">
        <f t="shared" si="23"/>
        <v>7891</v>
      </c>
      <c r="G198" s="241">
        <f t="shared" si="24"/>
        <v>1.08</v>
      </c>
      <c r="H198" s="241">
        <f t="shared" si="25"/>
        <v>28.5</v>
      </c>
      <c r="I198" s="242">
        <f t="shared" si="26"/>
        <v>5243</v>
      </c>
      <c r="J198" s="247">
        <f t="shared" si="26"/>
        <v>1363</v>
      </c>
      <c r="K198" s="248">
        <f t="shared" si="26"/>
        <v>573</v>
      </c>
      <c r="L198" s="248">
        <f t="shared" si="26"/>
        <v>147</v>
      </c>
      <c r="M198" s="249">
        <f t="shared" si="26"/>
        <v>7</v>
      </c>
      <c r="N198" s="240">
        <f t="shared" si="27"/>
        <v>2090</v>
      </c>
      <c r="O198" s="246">
        <f t="shared" si="28"/>
        <v>388</v>
      </c>
      <c r="P198" s="246">
        <f t="shared" si="28"/>
        <v>1307</v>
      </c>
      <c r="Q198" s="246">
        <f t="shared" si="28"/>
        <v>516</v>
      </c>
      <c r="R198" s="246"/>
    </row>
    <row r="199" spans="1:18" ht="13.5">
      <c r="A199" s="203">
        <v>40</v>
      </c>
      <c r="B199" s="250" t="s">
        <v>78</v>
      </c>
      <c r="C199" s="251" t="s">
        <v>199</v>
      </c>
      <c r="D199" s="252">
        <f t="shared" si="22"/>
        <v>46030</v>
      </c>
      <c r="E199" s="253">
        <f t="shared" si="23"/>
        <v>37381</v>
      </c>
      <c r="F199" s="252">
        <f t="shared" si="23"/>
        <v>36908</v>
      </c>
      <c r="G199" s="254">
        <f t="shared" si="24"/>
        <v>0.99</v>
      </c>
      <c r="H199" s="254">
        <f t="shared" si="25"/>
        <v>27.09</v>
      </c>
      <c r="I199" s="255">
        <f t="shared" si="26"/>
        <v>27254</v>
      </c>
      <c r="J199" s="256">
        <f t="shared" si="26"/>
        <v>6564</v>
      </c>
      <c r="K199" s="257">
        <f t="shared" si="26"/>
        <v>2861</v>
      </c>
      <c r="L199" s="257">
        <f t="shared" si="26"/>
        <v>611</v>
      </c>
      <c r="M199" s="258">
        <f t="shared" si="26"/>
        <v>91</v>
      </c>
      <c r="N199" s="253">
        <f t="shared" si="27"/>
        <v>10127</v>
      </c>
      <c r="O199" s="252">
        <f t="shared" si="28"/>
        <v>715</v>
      </c>
      <c r="P199" s="252">
        <f t="shared" si="28"/>
        <v>3936</v>
      </c>
      <c r="Q199" s="252">
        <f t="shared" si="28"/>
        <v>1088</v>
      </c>
      <c r="R199" s="252"/>
    </row>
    <row r="200" spans="1:18" ht="13.5">
      <c r="A200" s="203">
        <v>41</v>
      </c>
      <c r="B200" s="228" t="s">
        <v>79</v>
      </c>
      <c r="C200" s="229" t="s">
        <v>200</v>
      </c>
      <c r="D200" s="230">
        <f t="shared" si="22"/>
        <v>8073</v>
      </c>
      <c r="E200" s="231">
        <f t="shared" si="23"/>
        <v>7543</v>
      </c>
      <c r="F200" s="230">
        <f t="shared" si="23"/>
        <v>13722</v>
      </c>
      <c r="G200" s="232">
        <f t="shared" si="24"/>
        <v>1.82</v>
      </c>
      <c r="H200" s="232">
        <f t="shared" si="25"/>
        <v>41.08</v>
      </c>
      <c r="I200" s="233">
        <f t="shared" si="26"/>
        <v>4444</v>
      </c>
      <c r="J200" s="234">
        <f t="shared" si="26"/>
        <v>1761</v>
      </c>
      <c r="K200" s="235">
        <f t="shared" si="26"/>
        <v>1034</v>
      </c>
      <c r="L200" s="235">
        <f t="shared" si="26"/>
        <v>304</v>
      </c>
      <c r="M200" s="236">
        <f t="shared" si="26"/>
        <v>0</v>
      </c>
      <c r="N200" s="231">
        <f t="shared" si="27"/>
        <v>3099</v>
      </c>
      <c r="O200" s="230">
        <f t="shared" si="28"/>
        <v>66</v>
      </c>
      <c r="P200" s="230">
        <f t="shared" si="28"/>
        <v>880</v>
      </c>
      <c r="Q200" s="230">
        <f t="shared" si="28"/>
        <v>185</v>
      </c>
      <c r="R200" s="230"/>
    </row>
    <row r="201" spans="1:18" ht="13.5">
      <c r="A201" s="203">
        <v>42</v>
      </c>
      <c r="B201" s="237" t="s">
        <v>80</v>
      </c>
      <c r="C201" s="238" t="s">
        <v>201</v>
      </c>
      <c r="D201" s="239">
        <f t="shared" si="22"/>
        <v>13025</v>
      </c>
      <c r="E201" s="240">
        <f t="shared" si="23"/>
        <v>11777</v>
      </c>
      <c r="F201" s="239">
        <f t="shared" si="23"/>
        <v>20045</v>
      </c>
      <c r="G201" s="241">
        <f t="shared" si="24"/>
        <v>1.7</v>
      </c>
      <c r="H201" s="241">
        <f t="shared" si="25"/>
        <v>40.12</v>
      </c>
      <c r="I201" s="242">
        <f t="shared" si="26"/>
        <v>7052</v>
      </c>
      <c r="J201" s="243">
        <f t="shared" si="26"/>
        <v>2780</v>
      </c>
      <c r="K201" s="244">
        <f t="shared" si="26"/>
        <v>1509</v>
      </c>
      <c r="L201" s="244">
        <f t="shared" si="26"/>
        <v>436</v>
      </c>
      <c r="M201" s="245">
        <f t="shared" si="26"/>
        <v>0</v>
      </c>
      <c r="N201" s="240">
        <f t="shared" si="27"/>
        <v>4725</v>
      </c>
      <c r="O201" s="239">
        <f t="shared" si="28"/>
        <v>287</v>
      </c>
      <c r="P201" s="239">
        <f t="shared" si="28"/>
        <v>1337</v>
      </c>
      <c r="Q201" s="239">
        <f t="shared" si="28"/>
        <v>627</v>
      </c>
      <c r="R201" s="239"/>
    </row>
    <row r="202" spans="1:18" ht="13.5">
      <c r="A202" s="203">
        <v>43</v>
      </c>
      <c r="B202" s="237" t="s">
        <v>81</v>
      </c>
      <c r="C202" s="238" t="s">
        <v>202</v>
      </c>
      <c r="D202" s="239">
        <f t="shared" si="22"/>
        <v>16488</v>
      </c>
      <c r="E202" s="240">
        <f t="shared" si="23"/>
        <v>15529</v>
      </c>
      <c r="F202" s="239">
        <f t="shared" si="23"/>
        <v>21566</v>
      </c>
      <c r="G202" s="241">
        <f t="shared" si="24"/>
        <v>1.39</v>
      </c>
      <c r="H202" s="241">
        <f t="shared" si="25"/>
        <v>32.32</v>
      </c>
      <c r="I202" s="242">
        <f t="shared" si="26"/>
        <v>10510</v>
      </c>
      <c r="J202" s="243">
        <f t="shared" si="26"/>
        <v>3020</v>
      </c>
      <c r="K202" s="244">
        <f t="shared" si="26"/>
        <v>1600</v>
      </c>
      <c r="L202" s="244">
        <f t="shared" si="26"/>
        <v>376</v>
      </c>
      <c r="M202" s="245">
        <f t="shared" si="26"/>
        <v>23</v>
      </c>
      <c r="N202" s="240">
        <f t="shared" si="27"/>
        <v>5019</v>
      </c>
      <c r="O202" s="239">
        <f t="shared" si="28"/>
        <v>1348</v>
      </c>
      <c r="P202" s="239">
        <f t="shared" si="28"/>
        <v>2314</v>
      </c>
      <c r="Q202" s="239">
        <f t="shared" si="28"/>
        <v>782</v>
      </c>
      <c r="R202" s="239"/>
    </row>
    <row r="203" spans="1:18" ht="13.5">
      <c r="A203" s="203">
        <v>44</v>
      </c>
      <c r="B203" s="237" t="s">
        <v>82</v>
      </c>
      <c r="C203" s="238" t="s">
        <v>203</v>
      </c>
      <c r="D203" s="246">
        <f t="shared" si="22"/>
        <v>10234</v>
      </c>
      <c r="E203" s="240">
        <f t="shared" si="23"/>
        <v>8802</v>
      </c>
      <c r="F203" s="246">
        <f t="shared" si="23"/>
        <v>17022</v>
      </c>
      <c r="G203" s="241">
        <f t="shared" si="24"/>
        <v>1.93</v>
      </c>
      <c r="H203" s="241">
        <f t="shared" si="25"/>
        <v>41.5</v>
      </c>
      <c r="I203" s="242">
        <f t="shared" si="26"/>
        <v>5149</v>
      </c>
      <c r="J203" s="247">
        <f t="shared" si="26"/>
        <v>2093</v>
      </c>
      <c r="K203" s="248">
        <f t="shared" si="26"/>
        <v>1271</v>
      </c>
      <c r="L203" s="248">
        <f t="shared" si="26"/>
        <v>289</v>
      </c>
      <c r="M203" s="249">
        <f t="shared" si="26"/>
        <v>0</v>
      </c>
      <c r="N203" s="240">
        <f t="shared" si="27"/>
        <v>3653</v>
      </c>
      <c r="O203" s="246">
        <f t="shared" si="28"/>
        <v>216</v>
      </c>
      <c r="P203" s="246">
        <f t="shared" si="28"/>
        <v>869</v>
      </c>
      <c r="Q203" s="246">
        <f t="shared" si="28"/>
        <v>244</v>
      </c>
      <c r="R203" s="246"/>
    </row>
    <row r="204" spans="1:18" ht="13.5">
      <c r="A204" s="203">
        <v>45</v>
      </c>
      <c r="B204" s="250" t="s">
        <v>83</v>
      </c>
      <c r="C204" s="251" t="s">
        <v>204</v>
      </c>
      <c r="D204" s="252">
        <f t="shared" si="22"/>
        <v>10400</v>
      </c>
      <c r="E204" s="253">
        <f t="shared" si="23"/>
        <v>8828</v>
      </c>
      <c r="F204" s="252">
        <f t="shared" si="23"/>
        <v>14658</v>
      </c>
      <c r="G204" s="254">
        <f t="shared" si="24"/>
        <v>1.66</v>
      </c>
      <c r="H204" s="254">
        <f t="shared" si="25"/>
        <v>37.86</v>
      </c>
      <c r="I204" s="255">
        <f t="shared" si="26"/>
        <v>5486</v>
      </c>
      <c r="J204" s="256">
        <f t="shared" si="26"/>
        <v>1947</v>
      </c>
      <c r="K204" s="257">
        <f t="shared" si="26"/>
        <v>1136</v>
      </c>
      <c r="L204" s="257">
        <f t="shared" si="26"/>
        <v>249</v>
      </c>
      <c r="M204" s="258">
        <f t="shared" si="26"/>
        <v>10</v>
      </c>
      <c r="N204" s="253">
        <f t="shared" si="27"/>
        <v>3342</v>
      </c>
      <c r="O204" s="252">
        <f t="shared" si="28"/>
        <v>150</v>
      </c>
      <c r="P204" s="252">
        <f t="shared" si="28"/>
        <v>925</v>
      </c>
      <c r="Q204" s="252">
        <f t="shared" si="28"/>
        <v>921</v>
      </c>
      <c r="R204" s="252"/>
    </row>
    <row r="205" spans="1:18" ht="13.5">
      <c r="A205" s="203">
        <v>46</v>
      </c>
      <c r="B205" s="228" t="s">
        <v>84</v>
      </c>
      <c r="C205" s="229" t="s">
        <v>6</v>
      </c>
      <c r="D205" s="230">
        <f t="shared" si="22"/>
        <v>15614</v>
      </c>
      <c r="E205" s="231">
        <f t="shared" si="23"/>
        <v>14022</v>
      </c>
      <c r="F205" s="230">
        <f t="shared" si="23"/>
        <v>21302</v>
      </c>
      <c r="G205" s="232">
        <f t="shared" si="24"/>
        <v>1.52</v>
      </c>
      <c r="H205" s="232">
        <f t="shared" si="25"/>
        <v>34.74</v>
      </c>
      <c r="I205" s="233">
        <f t="shared" si="26"/>
        <v>9151</v>
      </c>
      <c r="J205" s="234">
        <f t="shared" si="26"/>
        <v>2783</v>
      </c>
      <c r="K205" s="235">
        <f t="shared" si="26"/>
        <v>1683</v>
      </c>
      <c r="L205" s="235">
        <f t="shared" si="26"/>
        <v>405</v>
      </c>
      <c r="M205" s="236">
        <f t="shared" si="26"/>
        <v>0</v>
      </c>
      <c r="N205" s="231">
        <f t="shared" si="27"/>
        <v>4871</v>
      </c>
      <c r="O205" s="230">
        <f t="shared" si="28"/>
        <v>126</v>
      </c>
      <c r="P205" s="230">
        <f t="shared" si="28"/>
        <v>1444</v>
      </c>
      <c r="Q205" s="230">
        <f t="shared" si="28"/>
        <v>43</v>
      </c>
      <c r="R205" s="230"/>
    </row>
    <row r="206" spans="1:18" ht="13.5">
      <c r="A206" s="203">
        <v>47</v>
      </c>
      <c r="B206" s="250" t="s">
        <v>85</v>
      </c>
      <c r="C206" s="251" t="s">
        <v>205</v>
      </c>
      <c r="D206" s="252">
        <f t="shared" si="22"/>
        <v>16585</v>
      </c>
      <c r="E206" s="253">
        <f t="shared" si="23"/>
        <v>12867</v>
      </c>
      <c r="F206" s="252">
        <f t="shared" si="23"/>
        <v>24546</v>
      </c>
      <c r="G206" s="254">
        <f t="shared" si="24"/>
        <v>1.91</v>
      </c>
      <c r="H206" s="254">
        <f t="shared" si="25"/>
        <v>43.53</v>
      </c>
      <c r="I206" s="255">
        <f t="shared" si="26"/>
        <v>7266</v>
      </c>
      <c r="J206" s="256">
        <f t="shared" si="26"/>
        <v>3241</v>
      </c>
      <c r="K206" s="257">
        <f t="shared" si="26"/>
        <v>1937</v>
      </c>
      <c r="L206" s="257">
        <f t="shared" si="26"/>
        <v>421</v>
      </c>
      <c r="M206" s="258">
        <f t="shared" si="26"/>
        <v>2</v>
      </c>
      <c r="N206" s="253">
        <f t="shared" si="27"/>
        <v>5601</v>
      </c>
      <c r="O206" s="252">
        <f t="shared" si="28"/>
        <v>216</v>
      </c>
      <c r="P206" s="252">
        <f t="shared" si="28"/>
        <v>1044</v>
      </c>
      <c r="Q206" s="252">
        <f t="shared" si="28"/>
        <v>201</v>
      </c>
      <c r="R206" s="252"/>
    </row>
    <row r="207" spans="1:18" ht="14.25" thickBot="1">
      <c r="A207" s="203"/>
      <c r="B207" s="205"/>
      <c r="C207" s="205"/>
      <c r="D207" s="203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</row>
    <row r="208" spans="1:18" ht="14.25" thickBot="1">
      <c r="A208" s="203"/>
      <c r="B208" s="300" t="s">
        <v>324</v>
      </c>
      <c r="C208" s="301"/>
      <c r="D208" s="260">
        <f>SUM(D160:D206)</f>
        <v>1161298</v>
      </c>
      <c r="E208" s="260">
        <f>SUM(E160:E206)</f>
        <v>1023929</v>
      </c>
      <c r="F208" s="260">
        <f>SUM(F160:F206)</f>
        <v>1084222</v>
      </c>
      <c r="G208" s="261">
        <f>ROUND(F208/E208,2)</f>
        <v>1.06</v>
      </c>
      <c r="H208" s="261">
        <f>ROUND(N208/E208*100,2)</f>
        <v>26.67</v>
      </c>
      <c r="I208" s="262">
        <f aca="true" t="shared" si="29" ref="I208:P208">SUM(I160:I206)</f>
        <v>750819</v>
      </c>
      <c r="J208" s="263">
        <f t="shared" si="29"/>
        <v>171957</v>
      </c>
      <c r="K208" s="264">
        <f t="shared" si="29"/>
        <v>81823</v>
      </c>
      <c r="L208" s="262">
        <f t="shared" si="29"/>
        <v>18324</v>
      </c>
      <c r="M208" s="263">
        <f t="shared" si="29"/>
        <v>1006</v>
      </c>
      <c r="N208" s="263">
        <f t="shared" si="29"/>
        <v>273110</v>
      </c>
      <c r="O208" s="264">
        <f t="shared" si="29"/>
        <v>21758</v>
      </c>
      <c r="P208" s="260">
        <f t="shared" si="29"/>
        <v>130092</v>
      </c>
      <c r="Q208" s="260">
        <f>SUM(Q160:Q206)</f>
        <v>46939</v>
      </c>
      <c r="R208" s="260"/>
    </row>
  </sheetData>
  <sheetProtection/>
  <mergeCells count="32">
    <mergeCell ref="O4:O5"/>
    <mergeCell ref="P4:P5"/>
    <mergeCell ref="Q4:Q5"/>
    <mergeCell ref="R4:R5"/>
    <mergeCell ref="O61:O62"/>
    <mergeCell ref="P61:P62"/>
    <mergeCell ref="Q61:Q62"/>
    <mergeCell ref="R61:R62"/>
    <mergeCell ref="J4:N4"/>
    <mergeCell ref="G4:G5"/>
    <mergeCell ref="H4:H5"/>
    <mergeCell ref="G61:G62"/>
    <mergeCell ref="H61:H62"/>
    <mergeCell ref="D4:D5"/>
    <mergeCell ref="E4:E5"/>
    <mergeCell ref="D61:D62"/>
    <mergeCell ref="E61:E62"/>
    <mergeCell ref="J61:N61"/>
    <mergeCell ref="D157:D158"/>
    <mergeCell ref="E157:E158"/>
    <mergeCell ref="F157:F158"/>
    <mergeCell ref="G157:G158"/>
    <mergeCell ref="H157:H158"/>
    <mergeCell ref="J157:N157"/>
    <mergeCell ref="B208:C208"/>
    <mergeCell ref="B55:C55"/>
    <mergeCell ref="B57:C57"/>
    <mergeCell ref="B147:C147"/>
    <mergeCell ref="O157:O158"/>
    <mergeCell ref="P157:P158"/>
    <mergeCell ref="Q157:Q158"/>
    <mergeCell ref="R157:R158"/>
  </mergeCells>
  <printOptions horizontalCentered="1"/>
  <pageMargins left="0.4724409448818898" right="0.2755905511811024" top="0.3937007874015748" bottom="0.31496062992125984" header="0.5118110236220472" footer="0.3937007874015748"/>
  <pageSetup blackAndWhite="1" horizontalDpi="600" verticalDpi="600" orientation="portrait" paperSize="9" scale="65" r:id="rId1"/>
  <rowBreaks count="2" manualBreakCount="2">
    <brk id="57" min="1" max="16" man="1"/>
    <brk id="15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andoy</cp:lastModifiedBy>
  <cp:lastPrinted>2008-05-07T02:21:06Z</cp:lastPrinted>
  <dcterms:created xsi:type="dcterms:W3CDTF">1996-11-06T04:17:08Z</dcterms:created>
  <dcterms:modified xsi:type="dcterms:W3CDTF">2009-07-22T04:28:40Z</dcterms:modified>
  <cp:category/>
  <cp:version/>
  <cp:contentType/>
  <cp:contentStatus/>
</cp:coreProperties>
</file>