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1205" windowHeight="6555" tabRatio="599" activeTab="0"/>
  </bookViews>
  <sheets>
    <sheet name="1歳6か月" sheetId="1" r:id="rId1"/>
    <sheet name="3歳児" sheetId="2" r:id="rId2"/>
  </sheets>
  <definedNames>
    <definedName name="_xlnm.Print_Area" localSheetId="0">'1歳6か月'!$B$1:$S$217</definedName>
    <definedName name="_xlnm.Print_Area" localSheetId="1">'3歳児'!$B$2:$Q$214</definedName>
  </definedNames>
  <calcPr fullCalcOnLoad="1"/>
</workbook>
</file>

<file path=xl/sharedStrings.xml><?xml version="1.0" encoding="utf-8"?>
<sst xmlns="http://schemas.openxmlformats.org/spreadsheetml/2006/main" count="957" uniqueCount="358">
  <si>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</si>
  <si>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</si>
  <si>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</si>
  <si>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</si>
  <si>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</si>
  <si>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</si>
  <si>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</si>
  <si>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</si>
  <si>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</si>
  <si>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</si>
  <si>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</si>
  <si>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</si>
  <si>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</si>
  <si>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</si>
  <si>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</si>
  <si>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</si>
  <si>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</si>
  <si>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</si>
  <si>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</si>
  <si>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</si>
  <si>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</si>
  <si>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</si>
  <si>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</si>
  <si>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</si>
  <si>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</si>
  <si>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</si>
  <si>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</si>
  <si>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</si>
  <si>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</si>
  <si>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</si>
  <si>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</si>
  <si>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</si>
  <si>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</t>
  </si>
  <si>
    <t>　(1)　１歳６か月児歯科健康診査</t>
  </si>
  <si>
    <t>備　考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</si>
  <si>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</si>
  <si>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</si>
  <si>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</si>
  <si>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</si>
  <si>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</si>
  <si>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</si>
  <si>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</si>
  <si>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</si>
  <si>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</si>
  <si>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</si>
  <si>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</si>
  <si>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</si>
  <si>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</si>
  <si>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</si>
  <si>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</si>
  <si>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</si>
  <si>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</si>
  <si>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</si>
  <si>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</si>
  <si>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</si>
  <si>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</si>
  <si>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</si>
  <si>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</si>
  <si>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</si>
  <si>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</si>
  <si>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</si>
  <si>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</si>
  <si>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</si>
  <si>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</si>
  <si>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</si>
  <si>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</si>
  <si>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</si>
  <si>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</si>
  <si>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</si>
  <si>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</si>
  <si>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</si>
  <si>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</si>
  <si>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</si>
  <si>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</si>
  <si>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</si>
  <si>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</si>
  <si>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</si>
  <si>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</si>
  <si>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</si>
  <si>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</si>
  <si>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</si>
  <si>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</si>
  <si>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</si>
  <si>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</si>
  <si>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</si>
  <si>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</si>
  <si>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</si>
  <si>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</si>
  <si>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</si>
  <si>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</si>
  <si>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</si>
  <si>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</si>
  <si>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</si>
  <si>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</si>
  <si>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</si>
  <si>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</si>
  <si>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</si>
  <si>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</si>
  <si>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</si>
  <si>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</si>
  <si>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</si>
  <si>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</si>
  <si>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</si>
  <si>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</si>
  <si>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</si>
  <si>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</si>
  <si>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</si>
  <si>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</si>
  <si>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</si>
  <si>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</si>
  <si>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</si>
  <si>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</si>
  <si>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</si>
  <si>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</si>
  <si>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</si>
  <si>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</si>
  <si>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</si>
  <si>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</si>
  <si>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</si>
  <si>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</si>
  <si>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</si>
  <si>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</si>
  <si>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</si>
  <si>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</si>
  <si>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</si>
  <si>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</si>
  <si>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</si>
  <si>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</si>
  <si>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</si>
  <si>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</si>
  <si>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</si>
  <si>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</si>
  <si>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</si>
  <si>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</si>
  <si>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</si>
  <si>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</si>
  <si>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</si>
  <si>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</si>
  <si>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</si>
  <si>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</si>
  <si>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</si>
  <si>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</si>
  <si>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</si>
  <si>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</si>
  <si>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</si>
  <si>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</si>
  <si>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</si>
  <si>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</si>
  <si>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</si>
  <si>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</si>
  <si>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</si>
  <si>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</si>
  <si>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</si>
  <si>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</si>
  <si>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</si>
  <si>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</si>
  <si>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</si>
  <si>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</si>
  <si>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</si>
  <si>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</si>
  <si>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</si>
  <si>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</si>
  <si>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</si>
  <si>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</si>
  <si>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</si>
  <si>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</si>
  <si>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</si>
  <si>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</si>
  <si>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</si>
  <si>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</si>
  <si>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</si>
  <si>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</si>
  <si>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</si>
  <si>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</si>
  <si>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</si>
  <si>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</si>
  <si>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</si>
  <si>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</si>
  <si>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</si>
  <si>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</si>
  <si>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</si>
  <si>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</si>
  <si>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</si>
  <si>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</si>
  <si>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</si>
  <si>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</si>
  <si>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</si>
  <si>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</si>
  <si>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</si>
  <si>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</si>
  <si>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</si>
  <si>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</si>
  <si>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</si>
  <si>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</si>
  <si>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</si>
  <si>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</si>
  <si>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</si>
  <si>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</si>
  <si>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</si>
  <si>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</si>
  <si>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</si>
  <si>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</si>
  <si>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</si>
  <si>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</si>
  <si>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</si>
  <si>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</si>
  <si>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</si>
  <si>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</si>
  <si>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</si>
  <si>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</si>
  <si>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</si>
  <si>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</si>
  <si>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</si>
  <si>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</si>
  <si>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</si>
  <si>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</si>
  <si>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</si>
  <si>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</si>
  <si>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</si>
  <si>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</si>
  <si>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</si>
  <si>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</si>
  <si>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</si>
  <si>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</si>
  <si>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</si>
  <si>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</si>
  <si>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</si>
  <si>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</si>
  <si>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</si>
  <si>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</si>
  <si>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</si>
  <si>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</si>
  <si>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</si>
  <si>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</si>
  <si>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</si>
  <si>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</si>
  <si>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</si>
  <si>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</si>
  <si>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</si>
  <si>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</si>
  <si>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</si>
  <si>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</si>
  <si>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</si>
  <si>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</si>
  <si>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</si>
  <si>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</si>
  <si>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</si>
  <si>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</si>
  <si>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</si>
  <si>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</si>
  <si>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</si>
  <si>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</si>
  <si>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</si>
  <si>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</si>
  <si>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</si>
  <si>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</si>
  <si>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</si>
  <si>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</si>
  <si>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</si>
  <si>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</si>
  <si>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</si>
  <si>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</si>
  <si>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</si>
  <si>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</si>
  <si>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</si>
  <si>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</si>
  <si>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</si>
  <si>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</si>
  <si>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</si>
  <si>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</si>
  <si>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</si>
  <si>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</si>
  <si>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</si>
  <si>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</si>
  <si>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</si>
  <si>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
有病者率</t>
  </si>
  <si>
    <t>一人平均
むし歯数</t>
  </si>
  <si>
    <t>本</t>
  </si>
  <si>
    <t>むし歯の
ない者</t>
  </si>
  <si>
    <t>048</t>
  </si>
  <si>
    <t>095</t>
  </si>
  <si>
    <t>096</t>
  </si>
  <si>
    <t>097</t>
  </si>
  <si>
    <t>藤沢市</t>
  </si>
  <si>
    <t>128</t>
  </si>
  <si>
    <t>むし歯の
総　　数</t>
  </si>
  <si>
    <t>不詳1</t>
  </si>
  <si>
    <t>不詳2</t>
  </si>
  <si>
    <t>％</t>
  </si>
  <si>
    <t>001</t>
  </si>
  <si>
    <t>002</t>
  </si>
  <si>
    <t>003</t>
  </si>
  <si>
    <t>　３歳児歯科健康診査実施状況（都道府県）</t>
  </si>
  <si>
    <t>　３歳児歯科健康診査実施状況（政令市・特別区）</t>
  </si>
  <si>
    <t>　１歳６か月児歯科健康診査実施状況（都道府県）</t>
  </si>
  <si>
    <t>　１歳６か月児歯科健康診査実施状況（政令市・特別区）</t>
  </si>
  <si>
    <t>青森市</t>
  </si>
  <si>
    <t>129</t>
  </si>
  <si>
    <t>軟組織
の異常</t>
  </si>
  <si>
    <t>咬合
異常</t>
  </si>
  <si>
    <t>その他
の異常</t>
  </si>
  <si>
    <t>合　　計</t>
  </si>
  <si>
    <t>軟組織
の異常</t>
  </si>
  <si>
    <t>咬合
異常</t>
  </si>
  <si>
    <t>その他
の異常</t>
  </si>
  <si>
    <t>合　　計</t>
  </si>
  <si>
    <t>指しゃぶり１人</t>
  </si>
  <si>
    <t>八王子市</t>
  </si>
  <si>
    <t>130</t>
  </si>
  <si>
    <t>盛岡市</t>
  </si>
  <si>
    <t>柏市</t>
  </si>
  <si>
    <t>西宮市</t>
  </si>
  <si>
    <t>久留米市</t>
  </si>
  <si>
    <t>四日市市</t>
  </si>
  <si>
    <t>131</t>
  </si>
  <si>
    <t>132</t>
  </si>
  <si>
    <t>133</t>
  </si>
  <si>
    <t>134</t>
  </si>
  <si>
    <t>西宮市</t>
  </si>
  <si>
    <t>歯牙未萌出１名</t>
  </si>
  <si>
    <t>平成１９年度母子保健課所管国庫補助事業等に係る実施状況調べ</t>
  </si>
  <si>
    <t>3歳児歯科健康診査実施状況（都道府県に保健所政令市分を含む）</t>
  </si>
  <si>
    <t>対象者数</t>
  </si>
  <si>
    <t>受診者数</t>
  </si>
  <si>
    <t>むし歯の
総　　数</t>
  </si>
  <si>
    <t>一人平均
むし歯数</t>
  </si>
  <si>
    <t>むし歯
有病者率</t>
  </si>
  <si>
    <t>むし歯の
ない者</t>
  </si>
  <si>
    <t>むし歯の型別分類</t>
  </si>
  <si>
    <t>軟組織の
異常</t>
  </si>
  <si>
    <t>咬合異常</t>
  </si>
  <si>
    <t>その他
の異常</t>
  </si>
  <si>
    <t>備考</t>
  </si>
  <si>
    <t>Ｏ型</t>
  </si>
  <si>
    <t>不詳</t>
  </si>
  <si>
    <t>人</t>
  </si>
  <si>
    <t>％</t>
  </si>
  <si>
    <t>001</t>
  </si>
  <si>
    <t>002</t>
  </si>
  <si>
    <t>003</t>
  </si>
  <si>
    <t>合    計</t>
  </si>
  <si>
    <t>１歳６か月児歯科健康診査実施状況（都道府県に保健所政令市分を含む）</t>
  </si>
  <si>
    <t>むし歯の</t>
  </si>
  <si>
    <t>一人平均むし歯数</t>
  </si>
  <si>
    <t>むし歯
有病者率</t>
  </si>
  <si>
    <t>むし歯のない者</t>
  </si>
  <si>
    <t>　　　　　むし歯の型別分類</t>
  </si>
  <si>
    <t>軟組織</t>
  </si>
  <si>
    <t>咬合</t>
  </si>
  <si>
    <t>その他</t>
  </si>
  <si>
    <t>総　　数</t>
  </si>
  <si>
    <t>Ｏ１型</t>
  </si>
  <si>
    <t>Ｏ２型</t>
  </si>
  <si>
    <t>不詳</t>
  </si>
  <si>
    <t>の異常</t>
  </si>
  <si>
    <t>異常</t>
  </si>
  <si>
    <t>人</t>
  </si>
  <si>
    <t>平成20年度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</si>
</sst>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#,##0;&quot;△ &quot;#,##0"/>
    <numFmt numFmtId="183" formatCode="0.00;&quot;△ &quot;0.00"/>
    <numFmt numFmtId="184" formatCode="#,##0.00;&quot;△ &quot;#,##0.0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sz val="9.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9" fillId="0" borderId="0" xfId="0" applyFont="1" applyBorder="1" applyAlignment="1" applyProtection="1">
      <alignment/>
      <protection locked="0"/>
    </xf>
    <xf numFmtId="49" fontId="9" fillId="33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0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 quotePrefix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49" fontId="9" fillId="33" borderId="12" xfId="0" applyNumberFormat="1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Continuous" vertical="center"/>
      <protection locked="0"/>
    </xf>
    <xf numFmtId="49" fontId="9" fillId="33" borderId="18" xfId="0" applyNumberFormat="1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right"/>
      <protection locked="0"/>
    </xf>
    <xf numFmtId="180" fontId="9" fillId="33" borderId="16" xfId="0" applyNumberFormat="1" applyFont="1" applyFill="1" applyBorder="1" applyAlignment="1" applyProtection="1">
      <alignment horizontal="right"/>
      <protection locked="0"/>
    </xf>
    <xf numFmtId="0" fontId="9" fillId="33" borderId="10" xfId="0" applyFont="1" applyFill="1" applyBorder="1" applyAlignment="1" applyProtection="1">
      <alignment horizontal="right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distributed"/>
      <protection locked="0"/>
    </xf>
    <xf numFmtId="38" fontId="9" fillId="0" borderId="21" xfId="0" applyNumberFormat="1" applyFont="1" applyFill="1" applyBorder="1" applyAlignment="1" applyProtection="1">
      <alignment horizontal="right"/>
      <protection locked="0"/>
    </xf>
    <xf numFmtId="38" fontId="9" fillId="34" borderId="22" xfId="0" applyNumberFormat="1" applyFont="1" applyFill="1" applyBorder="1" applyAlignment="1" applyProtection="1">
      <alignment horizontal="right"/>
      <protection/>
    </xf>
    <xf numFmtId="38" fontId="9" fillId="0" borderId="22" xfId="0" applyNumberFormat="1" applyFont="1" applyFill="1" applyBorder="1" applyAlignment="1" applyProtection="1">
      <alignment horizontal="right"/>
      <protection locked="0"/>
    </xf>
    <xf numFmtId="180" fontId="9" fillId="34" borderId="21" xfId="0" applyNumberFormat="1" applyFont="1" applyFill="1" applyBorder="1" applyAlignment="1" applyProtection="1">
      <alignment horizontal="right"/>
      <protection locked="0"/>
    </xf>
    <xf numFmtId="38" fontId="9" fillId="0" borderId="23" xfId="0" applyNumberFormat="1" applyFont="1" applyFill="1" applyBorder="1" applyAlignment="1" applyProtection="1">
      <alignment horizontal="right"/>
      <protection locked="0"/>
    </xf>
    <xf numFmtId="38" fontId="9" fillId="34" borderId="21" xfId="0" applyNumberFormat="1" applyFont="1" applyFill="1" applyBorder="1" applyAlignment="1" applyProtection="1">
      <alignment horizontal="right"/>
      <protection/>
    </xf>
    <xf numFmtId="0" fontId="9" fillId="0" borderId="22" xfId="0" applyFont="1" applyFill="1" applyBorder="1" applyAlignment="1" applyProtection="1">
      <alignment horizontal="right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distributed"/>
      <protection locked="0"/>
    </xf>
    <xf numFmtId="38" fontId="9" fillId="0" borderId="26" xfId="0" applyNumberFormat="1" applyFont="1" applyFill="1" applyBorder="1" applyAlignment="1" applyProtection="1">
      <alignment horizontal="right"/>
      <protection locked="0"/>
    </xf>
    <xf numFmtId="38" fontId="9" fillId="34" borderId="27" xfId="0" applyNumberFormat="1" applyFont="1" applyFill="1" applyBorder="1" applyAlignment="1" applyProtection="1">
      <alignment horizontal="right"/>
      <protection/>
    </xf>
    <xf numFmtId="38" fontId="9" fillId="0" borderId="27" xfId="0" applyNumberFormat="1" applyFont="1" applyFill="1" applyBorder="1" applyAlignment="1" applyProtection="1">
      <alignment horizontal="right"/>
      <protection locked="0"/>
    </xf>
    <xf numFmtId="180" fontId="9" fillId="34" borderId="26" xfId="0" applyNumberFormat="1" applyFont="1" applyFill="1" applyBorder="1" applyAlignment="1" applyProtection="1">
      <alignment horizontal="right"/>
      <protection locked="0"/>
    </xf>
    <xf numFmtId="38" fontId="9" fillId="0" borderId="28" xfId="0" applyNumberFormat="1" applyFont="1" applyFill="1" applyBorder="1" applyAlignment="1" applyProtection="1">
      <alignment horizontal="right"/>
      <protection locked="0"/>
    </xf>
    <xf numFmtId="38" fontId="9" fillId="34" borderId="26" xfId="0" applyNumberFormat="1" applyFont="1" applyFill="1" applyBorder="1" applyAlignment="1" applyProtection="1">
      <alignment horizontal="right"/>
      <protection/>
    </xf>
    <xf numFmtId="0" fontId="9" fillId="0" borderId="27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49" fontId="9" fillId="0" borderId="29" xfId="0" applyNumberFormat="1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distributed"/>
      <protection locked="0"/>
    </xf>
    <xf numFmtId="38" fontId="9" fillId="0" borderId="31" xfId="0" applyNumberFormat="1" applyFont="1" applyFill="1" applyBorder="1" applyAlignment="1" applyProtection="1">
      <alignment horizontal="right"/>
      <protection locked="0"/>
    </xf>
    <xf numFmtId="38" fontId="9" fillId="34" borderId="32" xfId="0" applyNumberFormat="1" applyFont="1" applyFill="1" applyBorder="1" applyAlignment="1" applyProtection="1">
      <alignment horizontal="right"/>
      <protection/>
    </xf>
    <xf numFmtId="38" fontId="9" fillId="0" borderId="32" xfId="0" applyNumberFormat="1" applyFont="1" applyFill="1" applyBorder="1" applyAlignment="1" applyProtection="1">
      <alignment horizontal="right"/>
      <protection locked="0"/>
    </xf>
    <xf numFmtId="180" fontId="9" fillId="34" borderId="31" xfId="0" applyNumberFormat="1" applyFont="1" applyFill="1" applyBorder="1" applyAlignment="1" applyProtection="1">
      <alignment horizontal="right"/>
      <protection locked="0"/>
    </xf>
    <xf numFmtId="38" fontId="9" fillId="0" borderId="33" xfId="0" applyNumberFormat="1" applyFont="1" applyFill="1" applyBorder="1" applyAlignment="1" applyProtection="1">
      <alignment horizontal="right"/>
      <protection locked="0"/>
    </xf>
    <xf numFmtId="38" fontId="9" fillId="34" borderId="31" xfId="0" applyNumberFormat="1" applyFont="1" applyFill="1" applyBorder="1" applyAlignment="1" applyProtection="1">
      <alignment horizontal="right"/>
      <protection/>
    </xf>
    <xf numFmtId="0" fontId="9" fillId="0" borderId="32" xfId="0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 applyProtection="1">
      <alignment horizontal="distributed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distributed"/>
      <protection locked="0"/>
    </xf>
    <xf numFmtId="0" fontId="9" fillId="0" borderId="27" xfId="0" applyFont="1" applyFill="1" applyBorder="1" applyAlignment="1" applyProtection="1">
      <alignment horizontal="right" shrinkToFit="1"/>
      <protection locked="0"/>
    </xf>
    <xf numFmtId="180" fontId="9" fillId="34" borderId="16" xfId="0" applyNumberFormat="1" applyFont="1" applyFill="1" applyBorder="1" applyAlignment="1" applyProtection="1">
      <alignment horizontal="right"/>
      <protection locked="0"/>
    </xf>
    <xf numFmtId="38" fontId="9" fillId="34" borderId="33" xfId="0" applyNumberFormat="1" applyFont="1" applyFill="1" applyBorder="1" applyAlignment="1" applyProtection="1">
      <alignment horizontal="right"/>
      <protection/>
    </xf>
    <xf numFmtId="181" fontId="9" fillId="0" borderId="32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3" fontId="9" fillId="0" borderId="20" xfId="0" applyNumberFormat="1" applyFont="1" applyFill="1" applyBorder="1" applyAlignment="1" applyProtection="1">
      <alignment horizontal="distributed"/>
      <protection locked="0"/>
    </xf>
    <xf numFmtId="0" fontId="9" fillId="0" borderId="22" xfId="0" applyFont="1" applyFill="1" applyBorder="1" applyAlignment="1" applyProtection="1">
      <alignment/>
      <protection locked="0"/>
    </xf>
    <xf numFmtId="49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5" xfId="0" applyNumberFormat="1" applyFont="1" applyFill="1" applyBorder="1" applyAlignment="1" applyProtection="1">
      <alignment horizontal="distributed"/>
      <protection locked="0"/>
    </xf>
    <xf numFmtId="0" fontId="9" fillId="0" borderId="27" xfId="0" applyFont="1" applyFill="1" applyBorder="1" applyAlignment="1" applyProtection="1">
      <alignment/>
      <protection locked="0"/>
    </xf>
    <xf numFmtId="3" fontId="9" fillId="0" borderId="30" xfId="0" applyNumberFormat="1" applyFont="1" applyFill="1" applyBorder="1" applyAlignment="1" applyProtection="1">
      <alignment horizontal="distributed"/>
      <protection locked="0"/>
    </xf>
    <xf numFmtId="0" fontId="9" fillId="0" borderId="32" xfId="0" applyFont="1" applyFill="1" applyBorder="1" applyAlignment="1" applyProtection="1">
      <alignment/>
      <protection locked="0"/>
    </xf>
    <xf numFmtId="181" fontId="9" fillId="0" borderId="31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 quotePrefix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 horizontal="center" vertical="top"/>
      <protection locked="0"/>
    </xf>
    <xf numFmtId="0" fontId="9" fillId="33" borderId="18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 horizontal="right"/>
      <protection locked="0"/>
    </xf>
    <xf numFmtId="0" fontId="9" fillId="33" borderId="16" xfId="0" applyFont="1" applyFill="1" applyBorder="1" applyAlignment="1" applyProtection="1">
      <alignment/>
      <protection locked="0"/>
    </xf>
    <xf numFmtId="3" fontId="9" fillId="0" borderId="35" xfId="0" applyNumberFormat="1" applyFont="1" applyFill="1" applyBorder="1" applyAlignment="1" applyProtection="1">
      <alignment horizontal="right"/>
      <protection locked="0"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9" fillId="0" borderId="36" xfId="0" applyNumberFormat="1" applyFont="1" applyFill="1" applyBorder="1" applyAlignment="1" applyProtection="1">
      <alignment horizontal="right"/>
      <protection locked="0"/>
    </xf>
    <xf numFmtId="3" fontId="9" fillId="0" borderId="37" xfId="0" applyNumberFormat="1" applyFont="1" applyFill="1" applyBorder="1" applyAlignment="1" applyProtection="1">
      <alignment horizontal="right"/>
      <protection locked="0"/>
    </xf>
    <xf numFmtId="3" fontId="9" fillId="34" borderId="35" xfId="0" applyNumberFormat="1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/>
      <protection locked="0"/>
    </xf>
    <xf numFmtId="3" fontId="9" fillId="0" borderId="26" xfId="0" applyNumberFormat="1" applyFont="1" applyFill="1" applyBorder="1" applyAlignment="1" applyProtection="1">
      <alignment horizontal="right"/>
      <protection locked="0"/>
    </xf>
    <xf numFmtId="3" fontId="9" fillId="34" borderId="27" xfId="0" applyNumberFormat="1" applyFont="1" applyFill="1" applyBorder="1" applyAlignment="1" applyProtection="1">
      <alignment horizontal="right"/>
      <protection/>
    </xf>
    <xf numFmtId="3" fontId="9" fillId="0" borderId="27" xfId="0" applyNumberFormat="1" applyFont="1" applyFill="1" applyBorder="1" applyAlignment="1" applyProtection="1">
      <alignment horizontal="right"/>
      <protection locked="0"/>
    </xf>
    <xf numFmtId="3" fontId="9" fillId="0" borderId="28" xfId="0" applyNumberFormat="1" applyFont="1" applyFill="1" applyBorder="1" applyAlignment="1" applyProtection="1">
      <alignment horizontal="right"/>
      <protection locked="0"/>
    </xf>
    <xf numFmtId="3" fontId="9" fillId="34" borderId="26" xfId="0" applyNumberFormat="1" applyFont="1" applyFill="1" applyBorder="1" applyAlignment="1" applyProtection="1">
      <alignment horizontal="right"/>
      <protection/>
    </xf>
    <xf numFmtId="3" fontId="9" fillId="0" borderId="31" xfId="0" applyNumberFormat="1" applyFont="1" applyFill="1" applyBorder="1" applyAlignment="1" applyProtection="1">
      <alignment horizontal="right"/>
      <protection locked="0"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0" borderId="32" xfId="0" applyNumberFormat="1" applyFont="1" applyFill="1" applyBorder="1" applyAlignment="1" applyProtection="1">
      <alignment horizontal="right"/>
      <protection locked="0"/>
    </xf>
    <xf numFmtId="3" fontId="9" fillId="0" borderId="33" xfId="0" applyNumberFormat="1" applyFont="1" applyFill="1" applyBorder="1" applyAlignment="1" applyProtection="1">
      <alignment horizontal="right"/>
      <protection locked="0"/>
    </xf>
    <xf numFmtId="3" fontId="9" fillId="34" borderId="31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Fill="1" applyBorder="1" applyAlignment="1" applyProtection="1">
      <alignment horizontal="right"/>
      <protection locked="0"/>
    </xf>
    <xf numFmtId="3" fontId="9" fillId="34" borderId="22" xfId="0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 applyProtection="1">
      <alignment horizontal="right"/>
      <protection locked="0"/>
    </xf>
    <xf numFmtId="3" fontId="9" fillId="0" borderId="23" xfId="0" applyNumberFormat="1" applyFont="1" applyFill="1" applyBorder="1" applyAlignment="1" applyProtection="1">
      <alignment horizontal="right"/>
      <protection locked="0"/>
    </xf>
    <xf numFmtId="3" fontId="9" fillId="34" borderId="21" xfId="0" applyNumberFormat="1" applyFont="1" applyFill="1" applyBorder="1" applyAlignment="1" applyProtection="1">
      <alignment horizontal="right"/>
      <protection/>
    </xf>
    <xf numFmtId="38" fontId="9" fillId="0" borderId="35" xfId="0" applyNumberFormat="1" applyFont="1" applyFill="1" applyBorder="1" applyAlignment="1" applyProtection="1">
      <alignment horizontal="right"/>
      <protection locked="0"/>
    </xf>
    <xf numFmtId="38" fontId="9" fillId="34" borderId="36" xfId="0" applyNumberFormat="1" applyFont="1" applyFill="1" applyBorder="1" applyAlignment="1" applyProtection="1">
      <alignment horizontal="right"/>
      <protection/>
    </xf>
    <xf numFmtId="38" fontId="9" fillId="0" borderId="36" xfId="0" applyNumberFormat="1" applyFont="1" applyFill="1" applyBorder="1" applyAlignment="1" applyProtection="1">
      <alignment horizontal="right"/>
      <protection locked="0"/>
    </xf>
    <xf numFmtId="38" fontId="9" fillId="0" borderId="37" xfId="0" applyNumberFormat="1" applyFont="1" applyFill="1" applyBorder="1" applyAlignment="1" applyProtection="1">
      <alignment horizontal="right"/>
      <protection locked="0"/>
    </xf>
    <xf numFmtId="38" fontId="9" fillId="34" borderId="35" xfId="0" applyNumberFormat="1" applyFont="1" applyFill="1" applyBorder="1" applyAlignment="1" applyProtection="1">
      <alignment horizontal="right"/>
      <protection/>
    </xf>
    <xf numFmtId="49" fontId="9" fillId="0" borderId="38" xfId="0" applyNumberFormat="1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distributed"/>
      <protection locked="0"/>
    </xf>
    <xf numFmtId="38" fontId="9" fillId="0" borderId="40" xfId="0" applyNumberFormat="1" applyFont="1" applyFill="1" applyBorder="1" applyAlignment="1" applyProtection="1">
      <alignment horizontal="right"/>
      <protection locked="0"/>
    </xf>
    <xf numFmtId="38" fontId="9" fillId="34" borderId="41" xfId="0" applyNumberFormat="1" applyFont="1" applyFill="1" applyBorder="1" applyAlignment="1" applyProtection="1">
      <alignment horizontal="right"/>
      <protection/>
    </xf>
    <xf numFmtId="38" fontId="9" fillId="0" borderId="41" xfId="0" applyNumberFormat="1" applyFont="1" applyFill="1" applyBorder="1" applyAlignment="1" applyProtection="1">
      <alignment horizontal="right"/>
      <protection locked="0"/>
    </xf>
    <xf numFmtId="180" fontId="9" fillId="34" borderId="40" xfId="0" applyNumberFormat="1" applyFont="1" applyFill="1" applyBorder="1" applyAlignment="1" applyProtection="1">
      <alignment horizontal="right"/>
      <protection locked="0"/>
    </xf>
    <xf numFmtId="38" fontId="9" fillId="0" borderId="42" xfId="0" applyNumberFormat="1" applyFont="1" applyFill="1" applyBorder="1" applyAlignment="1" applyProtection="1">
      <alignment horizontal="right"/>
      <protection locked="0"/>
    </xf>
    <xf numFmtId="38" fontId="9" fillId="34" borderId="40" xfId="0" applyNumberFormat="1" applyFont="1" applyFill="1" applyBorder="1" applyAlignment="1" applyProtection="1">
      <alignment horizontal="right"/>
      <protection/>
    </xf>
    <xf numFmtId="49" fontId="9" fillId="0" borderId="43" xfId="0" applyNumberFormat="1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distributed"/>
      <protection locked="0"/>
    </xf>
    <xf numFmtId="180" fontId="9" fillId="34" borderId="35" xfId="0" applyNumberFormat="1" applyFont="1" applyFill="1" applyBorder="1" applyAlignment="1" applyProtection="1">
      <alignment horizontal="right"/>
      <protection locked="0"/>
    </xf>
    <xf numFmtId="49" fontId="9" fillId="0" borderId="45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distributed"/>
      <protection locked="0"/>
    </xf>
    <xf numFmtId="38" fontId="9" fillId="0" borderId="45" xfId="0" applyNumberFormat="1" applyFont="1" applyFill="1" applyBorder="1" applyAlignment="1" applyProtection="1">
      <alignment horizontal="right"/>
      <protection locked="0"/>
    </xf>
    <xf numFmtId="38" fontId="9" fillId="34" borderId="45" xfId="0" applyNumberFormat="1" applyFont="1" applyFill="1" applyBorder="1" applyAlignment="1" applyProtection="1">
      <alignment horizontal="right"/>
      <protection/>
    </xf>
    <xf numFmtId="180" fontId="9" fillId="34" borderId="45" xfId="0" applyNumberFormat="1" applyFont="1" applyFill="1" applyBorder="1" applyAlignment="1" applyProtection="1">
      <alignment horizontal="right"/>
      <protection locked="0"/>
    </xf>
    <xf numFmtId="0" fontId="9" fillId="0" borderId="45" xfId="0" applyFont="1" applyFill="1" applyBorder="1" applyAlignment="1" applyProtection="1">
      <alignment horizontal="right"/>
      <protection locked="0"/>
    </xf>
    <xf numFmtId="181" fontId="9" fillId="0" borderId="46" xfId="0" applyNumberFormat="1" applyFont="1" applyFill="1" applyBorder="1" applyAlignment="1" applyProtection="1">
      <alignment horizontal="right"/>
      <protection locked="0"/>
    </xf>
    <xf numFmtId="49" fontId="9" fillId="0" borderId="47" xfId="0" applyNumberFormat="1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 horizontal="distributed"/>
      <protection locked="0"/>
    </xf>
    <xf numFmtId="38" fontId="9" fillId="34" borderId="48" xfId="0" applyNumberFormat="1" applyFont="1" applyFill="1" applyBorder="1" applyAlignment="1" applyProtection="1">
      <alignment horizontal="right"/>
      <protection/>
    </xf>
    <xf numFmtId="180" fontId="9" fillId="34" borderId="47" xfId="0" applyNumberFormat="1" applyFont="1" applyFill="1" applyBorder="1" applyAlignment="1" applyProtection="1">
      <alignment horizontal="right"/>
      <protection locked="0"/>
    </xf>
    <xf numFmtId="180" fontId="9" fillId="34" borderId="49" xfId="0" applyNumberFormat="1" applyFont="1" applyFill="1" applyBorder="1" applyAlignment="1" applyProtection="1">
      <alignment horizontal="right"/>
      <protection locked="0"/>
    </xf>
    <xf numFmtId="38" fontId="9" fillId="34" borderId="50" xfId="0" applyNumberFormat="1" applyFont="1" applyFill="1" applyBorder="1" applyAlignment="1" applyProtection="1">
      <alignment horizontal="right"/>
      <protection/>
    </xf>
    <xf numFmtId="49" fontId="9" fillId="0" borderId="45" xfId="0" applyNumberFormat="1" applyFont="1" applyFill="1" applyBorder="1" applyAlignment="1" applyProtection="1">
      <alignment horizontal="center"/>
      <protection locked="0"/>
    </xf>
    <xf numFmtId="3" fontId="9" fillId="0" borderId="45" xfId="0" applyNumberFormat="1" applyFont="1" applyFill="1" applyBorder="1" applyAlignment="1" applyProtection="1">
      <alignment horizontal="distributed"/>
      <protection locked="0"/>
    </xf>
    <xf numFmtId="0" fontId="9" fillId="0" borderId="45" xfId="0" applyFont="1" applyFill="1" applyBorder="1" applyAlignment="1" applyProtection="1">
      <alignment/>
      <protection locked="0"/>
    </xf>
    <xf numFmtId="49" fontId="9" fillId="0" borderId="38" xfId="0" applyNumberFormat="1" applyFont="1" applyFill="1" applyBorder="1" applyAlignment="1" applyProtection="1">
      <alignment horizontal="center"/>
      <protection locked="0"/>
    </xf>
    <xf numFmtId="3" fontId="9" fillId="0" borderId="39" xfId="0" applyNumberFormat="1" applyFont="1" applyFill="1" applyBorder="1" applyAlignment="1" applyProtection="1">
      <alignment horizontal="distributed"/>
      <protection locked="0"/>
    </xf>
    <xf numFmtId="49" fontId="9" fillId="0" borderId="43" xfId="0" applyNumberFormat="1" applyFont="1" applyFill="1" applyBorder="1" applyAlignment="1" applyProtection="1">
      <alignment horizontal="center"/>
      <protection locked="0"/>
    </xf>
    <xf numFmtId="3" fontId="9" fillId="0" borderId="44" xfId="0" applyNumberFormat="1" applyFont="1" applyFill="1" applyBorder="1" applyAlignment="1" applyProtection="1">
      <alignment horizontal="distributed"/>
      <protection locked="0"/>
    </xf>
    <xf numFmtId="38" fontId="9" fillId="0" borderId="22" xfId="0" applyNumberFormat="1" applyFont="1" applyFill="1" applyBorder="1" applyAlignment="1" applyProtection="1">
      <alignment horizontal="right"/>
      <protection/>
    </xf>
    <xf numFmtId="180" fontId="9" fillId="0" borderId="21" xfId="0" applyNumberFormat="1" applyFont="1" applyFill="1" applyBorder="1" applyAlignment="1" applyProtection="1">
      <alignment horizontal="right"/>
      <protection locked="0"/>
    </xf>
    <xf numFmtId="38" fontId="9" fillId="0" borderId="21" xfId="0" applyNumberFormat="1" applyFont="1" applyFill="1" applyBorder="1" applyAlignment="1" applyProtection="1">
      <alignment horizontal="right"/>
      <protection/>
    </xf>
    <xf numFmtId="0" fontId="9" fillId="0" borderId="46" xfId="0" applyFont="1" applyBorder="1" applyAlignment="1" applyProtection="1">
      <alignment/>
      <protection locked="0"/>
    </xf>
    <xf numFmtId="38" fontId="9" fillId="0" borderId="27" xfId="0" applyNumberFormat="1" applyFont="1" applyFill="1" applyBorder="1" applyAlignment="1" applyProtection="1">
      <alignment horizontal="right"/>
      <protection/>
    </xf>
    <xf numFmtId="180" fontId="9" fillId="0" borderId="26" xfId="0" applyNumberFormat="1" applyFont="1" applyFill="1" applyBorder="1" applyAlignment="1" applyProtection="1">
      <alignment horizontal="right"/>
      <protection locked="0"/>
    </xf>
    <xf numFmtId="38" fontId="9" fillId="0" borderId="26" xfId="0" applyNumberFormat="1" applyFont="1" applyFill="1" applyBorder="1" applyAlignment="1" applyProtection="1">
      <alignment horizontal="right"/>
      <protection/>
    </xf>
    <xf numFmtId="3" fontId="9" fillId="0" borderId="40" xfId="0" applyNumberFormat="1" applyFont="1" applyFill="1" applyBorder="1" applyAlignment="1" applyProtection="1">
      <alignment horizontal="right"/>
      <protection locked="0"/>
    </xf>
    <xf numFmtId="3" fontId="9" fillId="34" borderId="41" xfId="0" applyNumberFormat="1" applyFont="1" applyFill="1" applyBorder="1" applyAlignment="1" applyProtection="1">
      <alignment horizontal="right"/>
      <protection/>
    </xf>
    <xf numFmtId="3" fontId="9" fillId="0" borderId="41" xfId="0" applyNumberFormat="1" applyFont="1" applyFill="1" applyBorder="1" applyAlignment="1" applyProtection="1">
      <alignment horizontal="right"/>
      <protection locked="0"/>
    </xf>
    <xf numFmtId="3" fontId="9" fillId="0" borderId="42" xfId="0" applyNumberFormat="1" applyFont="1" applyFill="1" applyBorder="1" applyAlignment="1" applyProtection="1">
      <alignment horizontal="right"/>
      <protection locked="0"/>
    </xf>
    <xf numFmtId="3" fontId="9" fillId="34" borderId="40" xfId="0" applyNumberFormat="1" applyFont="1" applyFill="1" applyBorder="1" applyAlignment="1" applyProtection="1">
      <alignment horizontal="right"/>
      <protection/>
    </xf>
    <xf numFmtId="0" fontId="9" fillId="0" borderId="39" xfId="0" applyFont="1" applyFill="1" applyBorder="1" applyAlignment="1" applyProtection="1">
      <alignment horizontal="distributed"/>
      <protection locked="0"/>
    </xf>
    <xf numFmtId="3" fontId="9" fillId="0" borderId="45" xfId="0" applyNumberFormat="1" applyFont="1" applyFill="1" applyBorder="1" applyAlignment="1" applyProtection="1">
      <alignment horizontal="right"/>
      <protection locked="0"/>
    </xf>
    <xf numFmtId="3" fontId="9" fillId="34" borderId="45" xfId="0" applyNumberFormat="1" applyFont="1" applyFill="1" applyBorder="1" applyAlignment="1" applyProtection="1">
      <alignment horizontal="right"/>
      <protection/>
    </xf>
    <xf numFmtId="180" fontId="9" fillId="0" borderId="16" xfId="0" applyNumberFormat="1" applyFont="1" applyFill="1" applyBorder="1" applyAlignment="1" applyProtection="1">
      <alignment horizontal="right"/>
      <protection locked="0"/>
    </xf>
    <xf numFmtId="3" fontId="9" fillId="0" borderId="33" xfId="0" applyNumberFormat="1" applyFont="1" applyFill="1" applyBorder="1" applyAlignment="1" applyProtection="1">
      <alignment horizontal="right"/>
      <protection/>
    </xf>
    <xf numFmtId="38" fontId="9" fillId="0" borderId="31" xfId="0" applyNumberFormat="1" applyFont="1" applyFill="1" applyBorder="1" applyAlignment="1" applyProtection="1">
      <alignment horizontal="right"/>
      <protection/>
    </xf>
    <xf numFmtId="38" fontId="9" fillId="0" borderId="32" xfId="0" applyNumberFormat="1" applyFont="1" applyFill="1" applyBorder="1" applyAlignment="1" applyProtection="1">
      <alignment horizontal="right"/>
      <protection/>
    </xf>
    <xf numFmtId="38" fontId="9" fillId="0" borderId="33" xfId="0" applyNumberFormat="1" applyFont="1" applyFill="1" applyBorder="1" applyAlignment="1" applyProtection="1">
      <alignment horizontal="right"/>
      <protection/>
    </xf>
    <xf numFmtId="181" fontId="9" fillId="0" borderId="32" xfId="0" applyNumberFormat="1" applyFont="1" applyFill="1" applyBorder="1" applyAlignment="1" applyProtection="1">
      <alignment/>
      <protection locked="0"/>
    </xf>
    <xf numFmtId="0" fontId="9" fillId="0" borderId="47" xfId="0" applyFont="1" applyFill="1" applyBorder="1" applyAlignment="1" applyProtection="1">
      <alignment horizontal="center"/>
      <protection locked="0"/>
    </xf>
    <xf numFmtId="3" fontId="9" fillId="0" borderId="47" xfId="0" applyNumberFormat="1" applyFont="1" applyFill="1" applyBorder="1" applyAlignment="1" applyProtection="1">
      <alignment horizontal="right"/>
      <protection/>
    </xf>
    <xf numFmtId="180" fontId="9" fillId="0" borderId="47" xfId="0" applyNumberFormat="1" applyFont="1" applyFill="1" applyBorder="1" applyAlignment="1" applyProtection="1">
      <alignment horizontal="right"/>
      <protection locked="0"/>
    </xf>
    <xf numFmtId="180" fontId="9" fillId="0" borderId="49" xfId="0" applyNumberFormat="1" applyFont="1" applyFill="1" applyBorder="1" applyAlignment="1" applyProtection="1">
      <alignment horizontal="right"/>
      <protection locked="0"/>
    </xf>
    <xf numFmtId="3" fontId="9" fillId="0" borderId="50" xfId="0" applyNumberFormat="1" applyFont="1" applyFill="1" applyBorder="1" applyAlignment="1" applyProtection="1">
      <alignment horizontal="right"/>
      <protection/>
    </xf>
    <xf numFmtId="180" fontId="9" fillId="0" borderId="31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38" fontId="9" fillId="0" borderId="0" xfId="0" applyNumberFormat="1" applyFont="1" applyAlignment="1" applyProtection="1">
      <alignment/>
      <protection locked="0"/>
    </xf>
    <xf numFmtId="3" fontId="9" fillId="0" borderId="27" xfId="0" applyNumberFormat="1" applyFont="1" applyFill="1" applyBorder="1" applyAlignment="1" applyProtection="1">
      <alignment horizontal="right"/>
      <protection/>
    </xf>
    <xf numFmtId="3" fontId="9" fillId="0" borderId="26" xfId="0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 applyProtection="1">
      <alignment horizontal="distributed"/>
      <protection locked="0"/>
    </xf>
    <xf numFmtId="38" fontId="9" fillId="0" borderId="41" xfId="0" applyNumberFormat="1" applyFont="1" applyFill="1" applyBorder="1" applyAlignment="1" applyProtection="1">
      <alignment horizontal="right"/>
      <protection/>
    </xf>
    <xf numFmtId="180" fontId="9" fillId="0" borderId="40" xfId="0" applyNumberFormat="1" applyFont="1" applyFill="1" applyBorder="1" applyAlignment="1" applyProtection="1">
      <alignment horizontal="right"/>
      <protection locked="0"/>
    </xf>
    <xf numFmtId="38" fontId="9" fillId="0" borderId="4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/>
    </xf>
    <xf numFmtId="38" fontId="9" fillId="34" borderId="49" xfId="0" applyNumberFormat="1" applyFont="1" applyFill="1" applyBorder="1" applyAlignment="1" applyProtection="1">
      <alignment horizontal="right"/>
      <protection/>
    </xf>
    <xf numFmtId="38" fontId="9" fillId="34" borderId="51" xfId="0" applyNumberFormat="1" applyFont="1" applyFill="1" applyBorder="1" applyAlignment="1" applyProtection="1">
      <alignment horizontal="right"/>
      <protection/>
    </xf>
    <xf numFmtId="38" fontId="9" fillId="34" borderId="52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3" fontId="9" fillId="0" borderId="31" xfId="0" applyNumberFormat="1" applyFont="1" applyFill="1" applyBorder="1" applyAlignment="1" applyProtection="1">
      <alignment horizontal="right"/>
      <protection/>
    </xf>
    <xf numFmtId="3" fontId="9" fillId="0" borderId="32" xfId="0" applyNumberFormat="1" applyFont="1" applyFill="1" applyBorder="1" applyAlignment="1" applyProtection="1">
      <alignment horizontal="right"/>
      <protection/>
    </xf>
    <xf numFmtId="3" fontId="9" fillId="0" borderId="49" xfId="0" applyNumberFormat="1" applyFont="1" applyFill="1" applyBorder="1" applyAlignment="1" applyProtection="1">
      <alignment horizontal="right"/>
      <protection/>
    </xf>
    <xf numFmtId="3" fontId="9" fillId="0" borderId="51" xfId="0" applyNumberFormat="1" applyFont="1" applyFill="1" applyBorder="1" applyAlignment="1" applyProtection="1">
      <alignment horizontal="right"/>
      <protection/>
    </xf>
    <xf numFmtId="3" fontId="9" fillId="0" borderId="52" xfId="0" applyNumberFormat="1" applyFont="1" applyFill="1" applyBorder="1" applyAlignment="1" applyProtection="1">
      <alignment horizontal="right"/>
      <protection/>
    </xf>
    <xf numFmtId="180" fontId="9" fillId="0" borderId="14" xfId="0" applyNumberFormat="1" applyFont="1" applyFill="1" applyBorder="1" applyAlignment="1" applyProtection="1">
      <alignment horizontal="right"/>
      <protection locked="0"/>
    </xf>
    <xf numFmtId="0" fontId="9" fillId="0" borderId="41" xfId="0" applyFont="1" applyFill="1" applyBorder="1" applyAlignment="1" applyProtection="1">
      <alignment/>
      <protection locked="0"/>
    </xf>
    <xf numFmtId="180" fontId="9" fillId="0" borderId="53" xfId="0" applyNumberFormat="1" applyFont="1" applyFill="1" applyBorder="1" applyAlignment="1" applyProtection="1">
      <alignment horizontal="right"/>
      <protection locked="0"/>
    </xf>
    <xf numFmtId="180" fontId="9" fillId="34" borderId="5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58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60" xfId="0" applyFont="1" applyBorder="1" applyAlignment="1">
      <alignment horizontal="right"/>
    </xf>
    <xf numFmtId="0" fontId="9" fillId="0" borderId="53" xfId="0" applyFont="1" applyBorder="1" applyAlignment="1">
      <alignment horizontal="right"/>
    </xf>
    <xf numFmtId="49" fontId="9" fillId="0" borderId="21" xfId="61" applyNumberFormat="1" applyFont="1" applyBorder="1" applyAlignment="1">
      <alignment horizontal="center"/>
      <protection/>
    </xf>
    <xf numFmtId="49" fontId="9" fillId="0" borderId="22" xfId="61" applyNumberFormat="1" applyFont="1" applyBorder="1" applyAlignment="1">
      <alignment horizontal="distributed"/>
      <protection/>
    </xf>
    <xf numFmtId="182" fontId="13" fillId="0" borderId="21" xfId="49" applyNumberFormat="1" applyFont="1" applyBorder="1" applyAlignment="1" applyProtection="1">
      <alignment/>
      <protection locked="0"/>
    </xf>
    <xf numFmtId="182" fontId="13" fillId="34" borderId="21" xfId="49" applyNumberFormat="1" applyFont="1" applyFill="1" applyBorder="1" applyAlignment="1">
      <alignment/>
    </xf>
    <xf numFmtId="183" fontId="13" fillId="34" borderId="21" xfId="49" applyNumberFormat="1" applyFont="1" applyFill="1" applyBorder="1" applyAlignment="1">
      <alignment/>
    </xf>
    <xf numFmtId="182" fontId="13" fillId="0" borderId="23" xfId="49" applyNumberFormat="1" applyFont="1" applyFill="1" applyBorder="1" applyAlignment="1" applyProtection="1">
      <alignment/>
      <protection locked="0"/>
    </xf>
    <xf numFmtId="182" fontId="13" fillId="0" borderId="19" xfId="49" applyNumberFormat="1" applyFont="1" applyBorder="1" applyAlignment="1" applyProtection="1">
      <alignment/>
      <protection locked="0"/>
    </xf>
    <xf numFmtId="182" fontId="13" fillId="0" borderId="61" xfId="49" applyNumberFormat="1" applyFont="1" applyBorder="1" applyAlignment="1" applyProtection="1">
      <alignment/>
      <protection locked="0"/>
    </xf>
    <xf numFmtId="182" fontId="13" fillId="0" borderId="20" xfId="49" applyNumberFormat="1" applyFont="1" applyBorder="1" applyAlignment="1" applyProtection="1">
      <alignment/>
      <protection locked="0"/>
    </xf>
    <xf numFmtId="49" fontId="9" fillId="0" borderId="26" xfId="61" applyNumberFormat="1" applyFont="1" applyBorder="1" applyAlignment="1">
      <alignment horizontal="center"/>
      <protection/>
    </xf>
    <xf numFmtId="49" fontId="9" fillId="0" borderId="27" xfId="61" applyNumberFormat="1" applyFont="1" applyBorder="1" applyAlignment="1">
      <alignment horizontal="distributed"/>
      <protection/>
    </xf>
    <xf numFmtId="182" fontId="13" fillId="0" borderId="26" xfId="49" applyNumberFormat="1" applyFont="1" applyBorder="1" applyAlignment="1" applyProtection="1">
      <alignment/>
      <protection locked="0"/>
    </xf>
    <xf numFmtId="182" fontId="13" fillId="34" borderId="26" xfId="49" applyNumberFormat="1" applyFont="1" applyFill="1" applyBorder="1" applyAlignment="1">
      <alignment/>
    </xf>
    <xf numFmtId="183" fontId="13" fillId="34" borderId="26" xfId="49" applyNumberFormat="1" applyFont="1" applyFill="1" applyBorder="1" applyAlignment="1">
      <alignment/>
    </xf>
    <xf numFmtId="182" fontId="13" fillId="0" borderId="28" xfId="49" applyNumberFormat="1" applyFont="1" applyFill="1" applyBorder="1" applyAlignment="1" applyProtection="1">
      <alignment/>
      <protection locked="0"/>
    </xf>
    <xf numFmtId="182" fontId="13" fillId="0" borderId="24" xfId="49" applyNumberFormat="1" applyFont="1" applyBorder="1" applyAlignment="1" applyProtection="1">
      <alignment/>
      <protection locked="0"/>
    </xf>
    <xf numFmtId="182" fontId="13" fillId="0" borderId="62" xfId="49" applyNumberFormat="1" applyFont="1" applyBorder="1" applyAlignment="1" applyProtection="1">
      <alignment/>
      <protection locked="0"/>
    </xf>
    <xf numFmtId="182" fontId="13" fillId="0" borderId="25" xfId="49" applyNumberFormat="1" applyFont="1" applyBorder="1" applyAlignment="1" applyProtection="1">
      <alignment/>
      <protection locked="0"/>
    </xf>
    <xf numFmtId="182" fontId="13" fillId="0" borderId="26" xfId="49" applyNumberFormat="1" applyFont="1" applyFill="1" applyBorder="1" applyAlignment="1" applyProtection="1">
      <alignment/>
      <protection locked="0"/>
    </xf>
    <xf numFmtId="182" fontId="13" fillId="0" borderId="24" xfId="49" applyNumberFormat="1" applyFont="1" applyFill="1" applyBorder="1" applyAlignment="1" applyProtection="1">
      <alignment/>
      <protection locked="0"/>
    </xf>
    <xf numFmtId="182" fontId="13" fillId="0" borderId="62" xfId="49" applyNumberFormat="1" applyFont="1" applyFill="1" applyBorder="1" applyAlignment="1" applyProtection="1">
      <alignment/>
      <protection locked="0"/>
    </xf>
    <xf numFmtId="182" fontId="13" fillId="0" borderId="25" xfId="49" applyNumberFormat="1" applyFont="1" applyFill="1" applyBorder="1" applyAlignment="1" applyProtection="1">
      <alignment/>
      <protection locked="0"/>
    </xf>
    <xf numFmtId="49" fontId="9" fillId="0" borderId="31" xfId="61" applyNumberFormat="1" applyFont="1" applyBorder="1" applyAlignment="1">
      <alignment horizontal="center"/>
      <protection/>
    </xf>
    <xf numFmtId="49" fontId="9" fillId="0" borderId="32" xfId="61" applyNumberFormat="1" applyFont="1" applyBorder="1" applyAlignment="1">
      <alignment horizontal="distributed"/>
      <protection/>
    </xf>
    <xf numFmtId="182" fontId="13" fillId="0" borderId="31" xfId="49" applyNumberFormat="1" applyFont="1" applyBorder="1" applyAlignment="1" applyProtection="1">
      <alignment/>
      <protection locked="0"/>
    </xf>
    <xf numFmtId="182" fontId="13" fillId="34" borderId="31" xfId="49" applyNumberFormat="1" applyFont="1" applyFill="1" applyBorder="1" applyAlignment="1">
      <alignment/>
    </xf>
    <xf numFmtId="183" fontId="13" fillId="34" borderId="31" xfId="49" applyNumberFormat="1" applyFont="1" applyFill="1" applyBorder="1" applyAlignment="1">
      <alignment/>
    </xf>
    <xf numFmtId="182" fontId="13" fillId="0" borderId="33" xfId="49" applyNumberFormat="1" applyFont="1" applyFill="1" applyBorder="1" applyAlignment="1" applyProtection="1">
      <alignment/>
      <protection locked="0"/>
    </xf>
    <xf numFmtId="182" fontId="13" fillId="0" borderId="29" xfId="49" applyNumberFormat="1" applyFont="1" applyBorder="1" applyAlignment="1" applyProtection="1">
      <alignment/>
      <protection locked="0"/>
    </xf>
    <xf numFmtId="182" fontId="13" fillId="0" borderId="63" xfId="49" applyNumberFormat="1" applyFont="1" applyBorder="1" applyAlignment="1" applyProtection="1">
      <alignment/>
      <protection locked="0"/>
    </xf>
    <xf numFmtId="182" fontId="13" fillId="0" borderId="30" xfId="49" applyNumberFormat="1" applyFont="1" applyBorder="1" applyAlignment="1" applyProtection="1">
      <alignment/>
      <protection locked="0"/>
    </xf>
    <xf numFmtId="182" fontId="13" fillId="0" borderId="31" xfId="49" applyNumberFormat="1" applyFont="1" applyBorder="1" applyAlignment="1" applyProtection="1">
      <alignment horizontal="right"/>
      <protection locked="0"/>
    </xf>
    <xf numFmtId="182" fontId="13" fillId="34" borderId="49" xfId="49" applyNumberFormat="1" applyFont="1" applyFill="1" applyBorder="1" applyAlignment="1">
      <alignment/>
    </xf>
    <xf numFmtId="184" fontId="13" fillId="34" borderId="49" xfId="49" applyNumberFormat="1" applyFont="1" applyFill="1" applyBorder="1" applyAlignment="1">
      <alignment/>
    </xf>
    <xf numFmtId="182" fontId="13" fillId="34" borderId="64" xfId="49" applyNumberFormat="1" applyFont="1" applyFill="1" applyBorder="1" applyAlignment="1">
      <alignment/>
    </xf>
    <xf numFmtId="182" fontId="13" fillId="34" borderId="65" xfId="49" applyNumberFormat="1" applyFont="1" applyFill="1" applyBorder="1" applyAlignment="1">
      <alignment/>
    </xf>
    <xf numFmtId="182" fontId="13" fillId="34" borderId="66" xfId="49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5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4" xfId="0" applyFont="1" applyBorder="1" applyAlignment="1">
      <alignment horizontal="right" wrapText="1"/>
    </xf>
    <xf numFmtId="0" fontId="13" fillId="0" borderId="58" xfId="0" applyFont="1" applyBorder="1" applyAlignment="1">
      <alignment horizontal="right"/>
    </xf>
    <xf numFmtId="0" fontId="13" fillId="0" borderId="59" xfId="0" applyFont="1" applyBorder="1" applyAlignment="1">
      <alignment horizontal="right"/>
    </xf>
    <xf numFmtId="0" fontId="13" fillId="0" borderId="60" xfId="0" applyFont="1" applyBorder="1" applyAlignment="1">
      <alignment horizontal="right"/>
    </xf>
    <xf numFmtId="0" fontId="13" fillId="0" borderId="53" xfId="0" applyFont="1" applyBorder="1" applyAlignment="1">
      <alignment horizontal="right"/>
    </xf>
    <xf numFmtId="182" fontId="13" fillId="0" borderId="21" xfId="49" applyNumberFormat="1" applyFont="1" applyFill="1" applyBorder="1" applyAlignment="1" applyProtection="1">
      <alignment/>
      <protection locked="0"/>
    </xf>
    <xf numFmtId="184" fontId="13" fillId="34" borderId="21" xfId="49" applyNumberFormat="1" applyFont="1" applyFill="1" applyBorder="1" applyAlignment="1">
      <alignment/>
    </xf>
    <xf numFmtId="38" fontId="13" fillId="0" borderId="21" xfId="49" applyFont="1" applyFill="1" applyBorder="1" applyAlignment="1" applyProtection="1">
      <alignment/>
      <protection locked="0"/>
    </xf>
    <xf numFmtId="184" fontId="13" fillId="34" borderId="26" xfId="49" applyNumberFormat="1" applyFont="1" applyFill="1" applyBorder="1" applyAlignment="1">
      <alignment/>
    </xf>
    <xf numFmtId="38" fontId="13" fillId="0" borderId="26" xfId="49" applyFont="1" applyBorder="1" applyAlignment="1" applyProtection="1">
      <alignment/>
      <protection locked="0"/>
    </xf>
    <xf numFmtId="184" fontId="13" fillId="34" borderId="31" xfId="49" applyNumberFormat="1" applyFont="1" applyFill="1" applyBorder="1" applyAlignment="1">
      <alignment/>
    </xf>
    <xf numFmtId="38" fontId="13" fillId="0" borderId="31" xfId="49" applyFont="1" applyBorder="1" applyAlignment="1" applyProtection="1">
      <alignment/>
      <protection locked="0"/>
    </xf>
    <xf numFmtId="38" fontId="13" fillId="0" borderId="21" xfId="49" applyFont="1" applyBorder="1" applyAlignment="1" applyProtection="1">
      <alignment/>
      <protection locked="0"/>
    </xf>
    <xf numFmtId="182" fontId="13" fillId="34" borderId="67" xfId="49" applyNumberFormat="1" applyFont="1" applyFill="1" applyBorder="1" applyAlignment="1">
      <alignment/>
    </xf>
    <xf numFmtId="38" fontId="13" fillId="34" borderId="67" xfId="49" applyFont="1" applyFill="1" applyBorder="1" applyAlignment="1">
      <alignment/>
    </xf>
    <xf numFmtId="38" fontId="9" fillId="0" borderId="0" xfId="0" applyNumberFormat="1" applyFont="1" applyFill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3" borderId="53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57" xfId="0" applyFont="1" applyFill="1" applyBorder="1" applyAlignment="1" applyProtection="1">
      <alignment horizontal="center" vertical="center" wrapText="1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180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180" fontId="9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82" fontId="13" fillId="34" borderId="69" xfId="0" applyNumberFormat="1" applyFont="1" applyFill="1" applyBorder="1" applyAlignment="1">
      <alignment horizontal="center"/>
    </xf>
    <xf numFmtId="182" fontId="13" fillId="34" borderId="51" xfId="0" applyNumberFormat="1" applyFont="1" applyFill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57" xfId="0" applyFont="1" applyBorder="1" applyAlignment="1">
      <alignment wrapText="1"/>
    </xf>
    <xf numFmtId="180" fontId="9" fillId="0" borderId="53" xfId="0" applyNumberFormat="1" applyFont="1" applyBorder="1" applyAlignment="1">
      <alignment horizontal="center" vertical="center" wrapText="1"/>
    </xf>
    <xf numFmtId="180" fontId="9" fillId="0" borderId="57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center"/>
      <protection locked="0"/>
    </xf>
    <xf numFmtId="0" fontId="9" fillId="0" borderId="69" xfId="0" applyFont="1" applyFill="1" applyBorder="1" applyAlignment="1" applyProtection="1">
      <alignment horizontal="center"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45" xfId="0" applyFont="1" applyFill="1" applyBorder="1" applyAlignment="1" applyProtection="1">
      <alignment horizontal="center" vertical="center"/>
      <protection locked="0"/>
    </xf>
    <xf numFmtId="180" fontId="9" fillId="33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7"/>
  <sheetViews>
    <sheetView tabSelected="1" view="pageBreakPreview" zoomScaleSheetLayoutView="100" zoomScalePageLayoutView="0" workbookViewId="0" topLeftCell="A1">
      <pane xSplit="3" ySplit="7" topLeftCell="J1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66" sqref="L166"/>
    </sheetView>
  </sheetViews>
  <sheetFormatPr defaultColWidth="8.796875" defaultRowHeight="14.25"/>
  <cols>
    <col min="1" max="1" width="3" style="3" customWidth="1"/>
    <col min="2" max="2" width="4.59765625" style="4" customWidth="1"/>
    <col min="3" max="3" width="10.59765625" style="5" customWidth="1"/>
    <col min="4" max="5" width="10.5" style="3" bestFit="1" customWidth="1"/>
    <col min="6" max="6" width="9" style="3" customWidth="1"/>
    <col min="7" max="8" width="9.09765625" style="6" customWidth="1"/>
    <col min="9" max="9" width="8.3984375" style="3" customWidth="1"/>
    <col min="10" max="10" width="8.19921875" style="3" customWidth="1"/>
    <col min="11" max="11" width="7.3984375" style="3" customWidth="1"/>
    <col min="12" max="15" width="6.8984375" style="3" customWidth="1"/>
    <col min="16" max="19" width="7.5" style="3" bestFit="1" customWidth="1"/>
    <col min="20" max="20" width="9.19921875" style="3" customWidth="1"/>
    <col min="21" max="21" width="8.5" style="3" bestFit="1" customWidth="1"/>
    <col min="22" max="25" width="6.8984375" style="3" customWidth="1"/>
    <col min="26" max="26" width="7.59765625" style="3" customWidth="1"/>
    <col min="27" max="27" width="8.19921875" style="3" customWidth="1"/>
    <col min="28" max="29" width="6.8984375" style="3" customWidth="1"/>
    <col min="30" max="16384" width="9" style="3" customWidth="1"/>
  </cols>
  <sheetData>
    <row r="1" spans="1:20" ht="13.5">
      <c r="A1" s="3" t="s">
        <v>32</v>
      </c>
      <c r="Q1" s="5"/>
      <c r="R1" s="5"/>
      <c r="S1" s="5"/>
      <c r="T1" s="5"/>
    </row>
    <row r="2" spans="1:23" s="5" customFormat="1" ht="17.25">
      <c r="A2" s="7" t="s">
        <v>33</v>
      </c>
      <c r="B2" s="174" t="s">
        <v>294</v>
      </c>
      <c r="C2" s="7"/>
      <c r="G2" s="8"/>
      <c r="H2" s="8"/>
      <c r="U2" s="1"/>
      <c r="W2" s="1"/>
    </row>
    <row r="3" spans="2:8" s="5" customFormat="1" ht="8.25" customHeight="1">
      <c r="B3" s="4"/>
      <c r="G3" s="8"/>
      <c r="H3" s="8"/>
    </row>
    <row r="4" spans="2:20" s="5" customFormat="1" ht="13.5" customHeight="1">
      <c r="B4" s="2"/>
      <c r="C4" s="9"/>
      <c r="D4" s="291" t="s">
        <v>26</v>
      </c>
      <c r="E4" s="291" t="s">
        <v>27</v>
      </c>
      <c r="F4" s="291" t="s">
        <v>285</v>
      </c>
      <c r="G4" s="297" t="s">
        <v>276</v>
      </c>
      <c r="H4" s="297" t="s">
        <v>275</v>
      </c>
      <c r="I4" s="299" t="s">
        <v>24</v>
      </c>
      <c r="J4" s="300"/>
      <c r="K4" s="301"/>
      <c r="L4" s="299" t="s">
        <v>25</v>
      </c>
      <c r="M4" s="300"/>
      <c r="N4" s="300"/>
      <c r="O4" s="300"/>
      <c r="P4" s="301"/>
      <c r="Q4" s="291" t="s">
        <v>298</v>
      </c>
      <c r="R4" s="291" t="s">
        <v>299</v>
      </c>
      <c r="S4" s="291" t="s">
        <v>300</v>
      </c>
      <c r="T4" s="294" t="s">
        <v>34</v>
      </c>
    </row>
    <row r="5" spans="2:20" s="5" customFormat="1" ht="13.5">
      <c r="B5" s="11"/>
      <c r="C5" s="12"/>
      <c r="D5" s="292"/>
      <c r="E5" s="292"/>
      <c r="F5" s="292"/>
      <c r="G5" s="298"/>
      <c r="H5" s="298"/>
      <c r="I5" s="302"/>
      <c r="J5" s="303"/>
      <c r="K5" s="304"/>
      <c r="L5" s="305"/>
      <c r="M5" s="306"/>
      <c r="N5" s="306"/>
      <c r="O5" s="306"/>
      <c r="P5" s="307"/>
      <c r="Q5" s="292"/>
      <c r="R5" s="292"/>
      <c r="S5" s="292"/>
      <c r="T5" s="295"/>
    </row>
    <row r="6" spans="2:20" s="5" customFormat="1" ht="15" customHeight="1">
      <c r="B6" s="11"/>
      <c r="C6" s="12"/>
      <c r="D6" s="293"/>
      <c r="E6" s="293"/>
      <c r="F6" s="293"/>
      <c r="G6" s="298"/>
      <c r="H6" s="298"/>
      <c r="I6" s="14" t="s">
        <v>31</v>
      </c>
      <c r="J6" s="14" t="s">
        <v>30</v>
      </c>
      <c r="K6" s="14" t="s">
        <v>286</v>
      </c>
      <c r="L6" s="14" t="s">
        <v>0</v>
      </c>
      <c r="M6" s="14" t="s">
        <v>1</v>
      </c>
      <c r="N6" s="14" t="s">
        <v>2</v>
      </c>
      <c r="O6" s="15" t="s">
        <v>287</v>
      </c>
      <c r="P6" s="16" t="s">
        <v>3</v>
      </c>
      <c r="Q6" s="293"/>
      <c r="R6" s="293"/>
      <c r="S6" s="293"/>
      <c r="T6" s="296"/>
    </row>
    <row r="7" spans="2:20" s="5" customFormat="1" ht="15" customHeight="1">
      <c r="B7" s="17"/>
      <c r="C7" s="18"/>
      <c r="D7" s="19" t="s">
        <v>28</v>
      </c>
      <c r="E7" s="19" t="s">
        <v>28</v>
      </c>
      <c r="F7" s="19" t="s">
        <v>29</v>
      </c>
      <c r="G7" s="20" t="s">
        <v>277</v>
      </c>
      <c r="H7" s="20" t="s">
        <v>288</v>
      </c>
      <c r="I7" s="21" t="s">
        <v>28</v>
      </c>
      <c r="J7" s="21" t="s">
        <v>28</v>
      </c>
      <c r="K7" s="21" t="s">
        <v>28</v>
      </c>
      <c r="L7" s="21" t="s">
        <v>28</v>
      </c>
      <c r="M7" s="21" t="s">
        <v>28</v>
      </c>
      <c r="N7" s="21" t="s">
        <v>28</v>
      </c>
      <c r="O7" s="21" t="s">
        <v>28</v>
      </c>
      <c r="P7" s="21" t="s">
        <v>28</v>
      </c>
      <c r="Q7" s="19" t="s">
        <v>28</v>
      </c>
      <c r="R7" s="19" t="s">
        <v>28</v>
      </c>
      <c r="S7" s="19" t="s">
        <v>28</v>
      </c>
      <c r="T7" s="12"/>
    </row>
    <row r="8" spans="1:22" s="5" customFormat="1" ht="13.5" customHeight="1">
      <c r="A8" s="5">
        <v>1</v>
      </c>
      <c r="B8" s="22" t="s">
        <v>289</v>
      </c>
      <c r="C8" s="23" t="s">
        <v>163</v>
      </c>
      <c r="D8" s="24">
        <v>22192</v>
      </c>
      <c r="E8" s="25">
        <v>20664</v>
      </c>
      <c r="F8" s="26">
        <v>2766</v>
      </c>
      <c r="G8" s="27">
        <f>F8/E8</f>
        <v>0.13385598141695704</v>
      </c>
      <c r="H8" s="27">
        <f>P8/E8*100</f>
        <v>4.3312040263259775</v>
      </c>
      <c r="I8" s="28">
        <v>15621</v>
      </c>
      <c r="J8" s="28">
        <v>3895</v>
      </c>
      <c r="K8" s="28">
        <v>253</v>
      </c>
      <c r="L8" s="28">
        <v>737</v>
      </c>
      <c r="M8" s="28">
        <v>113</v>
      </c>
      <c r="N8" s="28">
        <v>30</v>
      </c>
      <c r="O8" s="28">
        <v>15</v>
      </c>
      <c r="P8" s="29">
        <f>SUM(L8:O8)</f>
        <v>895</v>
      </c>
      <c r="Q8" s="26">
        <v>1413</v>
      </c>
      <c r="R8" s="26">
        <v>1603</v>
      </c>
      <c r="S8" s="26">
        <v>725</v>
      </c>
      <c r="T8" s="30"/>
      <c r="U8" s="167">
        <f>I8+J8+K8+P8</f>
        <v>20664</v>
      </c>
      <c r="V8" s="5">
        <f>E8/U8</f>
        <v>1</v>
      </c>
    </row>
    <row r="9" spans="1:27" s="40" customFormat="1" ht="13.5">
      <c r="A9" s="40">
        <v>2</v>
      </c>
      <c r="B9" s="62" t="s">
        <v>290</v>
      </c>
      <c r="C9" s="50" t="s">
        <v>164</v>
      </c>
      <c r="D9" s="33">
        <v>7950</v>
      </c>
      <c r="E9" s="142">
        <v>7638</v>
      </c>
      <c r="F9" s="35">
        <v>1053</v>
      </c>
      <c r="G9" s="143">
        <f aca="true" t="shared" si="0" ref="G9:G58">F9/E9</f>
        <v>0.13786331500392773</v>
      </c>
      <c r="H9" s="143">
        <f aca="true" t="shared" si="1" ref="H9:H58">P9/E9*100</f>
        <v>4.307410316836869</v>
      </c>
      <c r="I9" s="37">
        <v>4121</v>
      </c>
      <c r="J9" s="37">
        <v>2464</v>
      </c>
      <c r="K9" s="37">
        <v>724</v>
      </c>
      <c r="L9" s="37">
        <v>284</v>
      </c>
      <c r="M9" s="37">
        <v>39</v>
      </c>
      <c r="N9" s="37">
        <v>6</v>
      </c>
      <c r="O9" s="37">
        <v>0</v>
      </c>
      <c r="P9" s="144">
        <f aca="true" t="shared" si="2" ref="P9:P54">SUM(L9:O9)</f>
        <v>329</v>
      </c>
      <c r="Q9" s="35">
        <v>282</v>
      </c>
      <c r="R9" s="35">
        <v>584</v>
      </c>
      <c r="S9" s="35">
        <v>274</v>
      </c>
      <c r="T9" s="39"/>
      <c r="U9" s="40">
        <f aca="true" t="shared" si="3" ref="U9:U54">I9+J9+K9+P9</f>
        <v>7638</v>
      </c>
      <c r="V9" s="69">
        <f aca="true" t="shared" si="4" ref="V9:V54">E9/U9</f>
        <v>1</v>
      </c>
      <c r="W9" s="69"/>
      <c r="X9" s="69"/>
      <c r="Y9" s="69"/>
      <c r="Z9" s="69"/>
      <c r="AA9" s="69"/>
    </row>
    <row r="10" spans="1:22" s="5" customFormat="1" ht="13.5">
      <c r="A10" s="5">
        <v>3</v>
      </c>
      <c r="B10" s="31" t="s">
        <v>291</v>
      </c>
      <c r="C10" s="32" t="s">
        <v>165</v>
      </c>
      <c r="D10" s="33">
        <v>7909</v>
      </c>
      <c r="E10" s="34">
        <v>7626</v>
      </c>
      <c r="F10" s="35">
        <v>721</v>
      </c>
      <c r="G10" s="36">
        <f t="shared" si="0"/>
        <v>0.0945449777078416</v>
      </c>
      <c r="H10" s="36">
        <f t="shared" si="1"/>
        <v>2.924206661421453</v>
      </c>
      <c r="I10" s="37">
        <v>3944</v>
      </c>
      <c r="J10" s="37">
        <v>3456</v>
      </c>
      <c r="K10" s="37">
        <v>3</v>
      </c>
      <c r="L10" s="37">
        <v>186</v>
      </c>
      <c r="M10" s="37">
        <v>28</v>
      </c>
      <c r="N10" s="37">
        <v>8</v>
      </c>
      <c r="O10" s="37">
        <v>1</v>
      </c>
      <c r="P10" s="38">
        <f t="shared" si="2"/>
        <v>223</v>
      </c>
      <c r="Q10" s="35">
        <v>248</v>
      </c>
      <c r="R10" s="35">
        <v>543</v>
      </c>
      <c r="S10" s="35">
        <v>133</v>
      </c>
      <c r="T10" s="39"/>
      <c r="U10" s="5">
        <f t="shared" si="3"/>
        <v>7626</v>
      </c>
      <c r="V10" s="5">
        <f t="shared" si="4"/>
        <v>1</v>
      </c>
    </row>
    <row r="11" spans="1:22" s="5" customFormat="1" ht="13.5">
      <c r="A11" s="40">
        <v>4</v>
      </c>
      <c r="B11" s="31" t="s">
        <v>43</v>
      </c>
      <c r="C11" s="32" t="s">
        <v>166</v>
      </c>
      <c r="D11" s="33">
        <v>10479</v>
      </c>
      <c r="E11" s="34">
        <v>9902</v>
      </c>
      <c r="F11" s="35">
        <v>1153</v>
      </c>
      <c r="G11" s="36">
        <f t="shared" si="0"/>
        <v>0.11644112300545344</v>
      </c>
      <c r="H11" s="36">
        <f t="shared" si="1"/>
        <v>3.797212684306201</v>
      </c>
      <c r="I11" s="37">
        <v>6667</v>
      </c>
      <c r="J11" s="37">
        <v>2717</v>
      </c>
      <c r="K11" s="37">
        <v>142</v>
      </c>
      <c r="L11" s="37">
        <v>324</v>
      </c>
      <c r="M11" s="37">
        <v>37</v>
      </c>
      <c r="N11" s="37">
        <v>12</v>
      </c>
      <c r="O11" s="37">
        <v>3</v>
      </c>
      <c r="P11" s="38">
        <f t="shared" si="2"/>
        <v>376</v>
      </c>
      <c r="Q11" s="35">
        <v>246</v>
      </c>
      <c r="R11" s="35">
        <v>775</v>
      </c>
      <c r="S11" s="35">
        <v>163</v>
      </c>
      <c r="T11" s="39"/>
      <c r="U11" s="5">
        <f t="shared" si="3"/>
        <v>9902</v>
      </c>
      <c r="V11" s="5">
        <f t="shared" si="4"/>
        <v>1</v>
      </c>
    </row>
    <row r="12" spans="1:22" s="5" customFormat="1" ht="13.5">
      <c r="A12" s="5">
        <v>5</v>
      </c>
      <c r="B12" s="107" t="s">
        <v>44</v>
      </c>
      <c r="C12" s="108" t="s">
        <v>167</v>
      </c>
      <c r="D12" s="109">
        <v>5132</v>
      </c>
      <c r="E12" s="110">
        <v>4962</v>
      </c>
      <c r="F12" s="111">
        <v>600</v>
      </c>
      <c r="G12" s="112">
        <f t="shared" si="0"/>
        <v>0.12091898428053205</v>
      </c>
      <c r="H12" s="112">
        <f t="shared" si="1"/>
        <v>3.990326481257558</v>
      </c>
      <c r="I12" s="113">
        <v>4296</v>
      </c>
      <c r="J12" s="113">
        <v>458</v>
      </c>
      <c r="K12" s="113">
        <v>10</v>
      </c>
      <c r="L12" s="113">
        <v>170</v>
      </c>
      <c r="M12" s="113">
        <v>22</v>
      </c>
      <c r="N12" s="113">
        <v>5</v>
      </c>
      <c r="O12" s="113">
        <v>1</v>
      </c>
      <c r="P12" s="114">
        <f t="shared" si="2"/>
        <v>198</v>
      </c>
      <c r="Q12" s="111">
        <v>64</v>
      </c>
      <c r="R12" s="111">
        <v>321</v>
      </c>
      <c r="S12" s="111">
        <v>85</v>
      </c>
      <c r="T12" s="39"/>
      <c r="U12" s="5">
        <f t="shared" si="3"/>
        <v>4962</v>
      </c>
      <c r="V12" s="5">
        <f t="shared" si="4"/>
        <v>1</v>
      </c>
    </row>
    <row r="13" spans="1:22" s="5" customFormat="1" ht="13.5">
      <c r="A13" s="40">
        <v>6</v>
      </c>
      <c r="B13" s="22" t="s">
        <v>45</v>
      </c>
      <c r="C13" s="23" t="s">
        <v>168</v>
      </c>
      <c r="D13" s="24">
        <v>9299</v>
      </c>
      <c r="E13" s="25">
        <v>9083</v>
      </c>
      <c r="F13" s="26">
        <v>743</v>
      </c>
      <c r="G13" s="27">
        <f t="shared" si="0"/>
        <v>0.08180116701530331</v>
      </c>
      <c r="H13" s="27">
        <f t="shared" si="1"/>
        <v>2.818452053286359</v>
      </c>
      <c r="I13" s="28">
        <v>7354</v>
      </c>
      <c r="J13" s="28">
        <v>1455</v>
      </c>
      <c r="K13" s="28">
        <v>18</v>
      </c>
      <c r="L13" s="28">
        <v>223</v>
      </c>
      <c r="M13" s="28">
        <v>17</v>
      </c>
      <c r="N13" s="28">
        <v>16</v>
      </c>
      <c r="O13" s="28">
        <v>0</v>
      </c>
      <c r="P13" s="29">
        <f t="shared" si="2"/>
        <v>256</v>
      </c>
      <c r="Q13" s="26">
        <v>323</v>
      </c>
      <c r="R13" s="26">
        <v>492</v>
      </c>
      <c r="S13" s="26">
        <v>187</v>
      </c>
      <c r="T13" s="39"/>
      <c r="U13" s="5">
        <f t="shared" si="3"/>
        <v>9083</v>
      </c>
      <c r="V13" s="5">
        <f t="shared" si="4"/>
        <v>1</v>
      </c>
    </row>
    <row r="14" spans="1:22" s="5" customFormat="1" ht="13.5">
      <c r="A14" s="5">
        <v>7</v>
      </c>
      <c r="B14" s="31" t="s">
        <v>46</v>
      </c>
      <c r="C14" s="32" t="s">
        <v>169</v>
      </c>
      <c r="D14" s="33">
        <v>11065</v>
      </c>
      <c r="E14" s="34">
        <v>10583</v>
      </c>
      <c r="F14" s="35">
        <v>1349</v>
      </c>
      <c r="G14" s="36">
        <f t="shared" si="0"/>
        <v>0.12746858168761221</v>
      </c>
      <c r="H14" s="36">
        <f t="shared" si="1"/>
        <v>3.9591798166871395</v>
      </c>
      <c r="I14" s="37">
        <v>3616</v>
      </c>
      <c r="J14" s="37">
        <v>6351</v>
      </c>
      <c r="K14" s="37">
        <v>197</v>
      </c>
      <c r="L14" s="37">
        <v>346</v>
      </c>
      <c r="M14" s="37">
        <v>41</v>
      </c>
      <c r="N14" s="37">
        <v>29</v>
      </c>
      <c r="O14" s="37">
        <v>3</v>
      </c>
      <c r="P14" s="38">
        <f t="shared" si="2"/>
        <v>419</v>
      </c>
      <c r="Q14" s="35">
        <v>419</v>
      </c>
      <c r="R14" s="35">
        <v>845</v>
      </c>
      <c r="S14" s="35">
        <v>227</v>
      </c>
      <c r="T14" s="39"/>
      <c r="U14" s="5">
        <f t="shared" si="3"/>
        <v>10583</v>
      </c>
      <c r="V14" s="5">
        <f t="shared" si="4"/>
        <v>1</v>
      </c>
    </row>
    <row r="15" spans="1:22" s="5" customFormat="1" ht="13.5">
      <c r="A15" s="40">
        <v>8</v>
      </c>
      <c r="B15" s="31" t="s">
        <v>47</v>
      </c>
      <c r="C15" s="32" t="s">
        <v>170</v>
      </c>
      <c r="D15" s="33">
        <v>25467</v>
      </c>
      <c r="E15" s="34">
        <v>23524</v>
      </c>
      <c r="F15" s="35">
        <v>2358</v>
      </c>
      <c r="G15" s="36">
        <f t="shared" si="0"/>
        <v>0.10023805475259309</v>
      </c>
      <c r="H15" s="36">
        <f t="shared" si="1"/>
        <v>3.1074647168848832</v>
      </c>
      <c r="I15" s="37">
        <v>17439</v>
      </c>
      <c r="J15" s="37">
        <v>4143</v>
      </c>
      <c r="K15" s="37">
        <v>1211</v>
      </c>
      <c r="L15" s="37">
        <v>604</v>
      </c>
      <c r="M15" s="37">
        <v>91</v>
      </c>
      <c r="N15" s="37">
        <v>32</v>
      </c>
      <c r="O15" s="37">
        <v>4</v>
      </c>
      <c r="P15" s="38">
        <f t="shared" si="2"/>
        <v>731</v>
      </c>
      <c r="Q15" s="35">
        <v>537</v>
      </c>
      <c r="R15" s="35">
        <v>1921</v>
      </c>
      <c r="S15" s="35">
        <v>463</v>
      </c>
      <c r="T15" s="39"/>
      <c r="U15" s="5">
        <f t="shared" si="3"/>
        <v>23524</v>
      </c>
      <c r="V15" s="5">
        <f t="shared" si="4"/>
        <v>1</v>
      </c>
    </row>
    <row r="16" spans="1:22" s="5" customFormat="1" ht="13.5">
      <c r="A16" s="5">
        <v>9</v>
      </c>
      <c r="B16" s="31" t="s">
        <v>48</v>
      </c>
      <c r="C16" s="32" t="s">
        <v>171</v>
      </c>
      <c r="D16" s="33">
        <v>12328</v>
      </c>
      <c r="E16" s="34">
        <v>11736</v>
      </c>
      <c r="F16" s="35">
        <v>1122</v>
      </c>
      <c r="G16" s="36">
        <f t="shared" si="0"/>
        <v>0.09560327198364008</v>
      </c>
      <c r="H16" s="36">
        <f t="shared" si="1"/>
        <v>3.2208588957055215</v>
      </c>
      <c r="I16" s="37">
        <v>7547</v>
      </c>
      <c r="J16" s="37">
        <v>531</v>
      </c>
      <c r="K16" s="37">
        <v>3280</v>
      </c>
      <c r="L16" s="37">
        <v>306</v>
      </c>
      <c r="M16" s="37">
        <v>33</v>
      </c>
      <c r="N16" s="37">
        <v>26</v>
      </c>
      <c r="O16" s="37">
        <v>13</v>
      </c>
      <c r="P16" s="38">
        <f t="shared" si="2"/>
        <v>378</v>
      </c>
      <c r="Q16" s="35">
        <v>559</v>
      </c>
      <c r="R16" s="35">
        <v>746</v>
      </c>
      <c r="S16" s="35">
        <v>166</v>
      </c>
      <c r="T16" s="39"/>
      <c r="U16" s="5">
        <f t="shared" si="3"/>
        <v>11736</v>
      </c>
      <c r="V16" s="5">
        <f t="shared" si="4"/>
        <v>1</v>
      </c>
    </row>
    <row r="17" spans="1:22" s="40" customFormat="1" ht="13.5">
      <c r="A17" s="40">
        <v>10</v>
      </c>
      <c r="B17" s="41" t="s">
        <v>49</v>
      </c>
      <c r="C17" s="42" t="s">
        <v>172</v>
      </c>
      <c r="D17" s="43">
        <v>17539</v>
      </c>
      <c r="E17" s="156">
        <v>16346</v>
      </c>
      <c r="F17" s="45">
        <v>1489</v>
      </c>
      <c r="G17" s="164">
        <f t="shared" si="0"/>
        <v>0.09109262204820752</v>
      </c>
      <c r="H17" s="164">
        <f t="shared" si="1"/>
        <v>3.028263795423957</v>
      </c>
      <c r="I17" s="47">
        <v>13952</v>
      </c>
      <c r="J17" s="47">
        <v>1799</v>
      </c>
      <c r="K17" s="47">
        <v>100</v>
      </c>
      <c r="L17" s="47">
        <v>424</v>
      </c>
      <c r="M17" s="47">
        <v>55</v>
      </c>
      <c r="N17" s="47">
        <v>15</v>
      </c>
      <c r="O17" s="47">
        <v>1</v>
      </c>
      <c r="P17" s="155">
        <f t="shared" si="2"/>
        <v>495</v>
      </c>
      <c r="Q17" s="45">
        <v>633</v>
      </c>
      <c r="R17" s="45">
        <v>1149</v>
      </c>
      <c r="S17" s="45">
        <v>1909</v>
      </c>
      <c r="T17" s="49"/>
      <c r="U17" s="40">
        <f t="shared" si="3"/>
        <v>16346</v>
      </c>
      <c r="V17" s="40">
        <f t="shared" si="4"/>
        <v>1</v>
      </c>
    </row>
    <row r="18" spans="1:22" s="5" customFormat="1" ht="13.5">
      <c r="A18" s="5">
        <v>11</v>
      </c>
      <c r="B18" s="22" t="s">
        <v>50</v>
      </c>
      <c r="C18" s="23" t="s">
        <v>173</v>
      </c>
      <c r="D18" s="24">
        <v>48807</v>
      </c>
      <c r="E18" s="25">
        <v>44672</v>
      </c>
      <c r="F18" s="26">
        <v>3455</v>
      </c>
      <c r="G18" s="27">
        <f t="shared" si="0"/>
        <v>0.07734151146131805</v>
      </c>
      <c r="H18" s="27">
        <f t="shared" si="1"/>
        <v>2.3392729226361033</v>
      </c>
      <c r="I18" s="28">
        <v>28777</v>
      </c>
      <c r="J18" s="28">
        <v>13885</v>
      </c>
      <c r="K18" s="28">
        <v>965</v>
      </c>
      <c r="L18" s="28">
        <v>860</v>
      </c>
      <c r="M18" s="28">
        <v>119</v>
      </c>
      <c r="N18" s="28">
        <v>25</v>
      </c>
      <c r="O18" s="28">
        <v>41</v>
      </c>
      <c r="P18" s="29">
        <f t="shared" si="2"/>
        <v>1045</v>
      </c>
      <c r="Q18" s="26">
        <v>806</v>
      </c>
      <c r="R18" s="26">
        <v>3189</v>
      </c>
      <c r="S18" s="26">
        <v>1858</v>
      </c>
      <c r="T18" s="30"/>
      <c r="U18" s="5">
        <f t="shared" si="3"/>
        <v>44672</v>
      </c>
      <c r="V18" s="5">
        <f t="shared" si="4"/>
        <v>1</v>
      </c>
    </row>
    <row r="19" spans="1:22" s="5" customFormat="1" ht="13.5">
      <c r="A19" s="40">
        <v>12</v>
      </c>
      <c r="B19" s="31" t="s">
        <v>51</v>
      </c>
      <c r="C19" s="32" t="s">
        <v>174</v>
      </c>
      <c r="D19" s="33">
        <v>35919</v>
      </c>
      <c r="E19" s="34">
        <v>32817</v>
      </c>
      <c r="F19" s="35">
        <v>2604</v>
      </c>
      <c r="G19" s="36">
        <f t="shared" si="0"/>
        <v>0.07934911783526831</v>
      </c>
      <c r="H19" s="36">
        <f t="shared" si="1"/>
        <v>2.6297345887802055</v>
      </c>
      <c r="I19" s="37">
        <v>15295</v>
      </c>
      <c r="J19" s="37">
        <v>15677</v>
      </c>
      <c r="K19" s="37">
        <v>982</v>
      </c>
      <c r="L19" s="37">
        <v>731</v>
      </c>
      <c r="M19" s="37">
        <v>78</v>
      </c>
      <c r="N19" s="37">
        <v>50</v>
      </c>
      <c r="O19" s="37">
        <v>4</v>
      </c>
      <c r="P19" s="38">
        <f t="shared" si="2"/>
        <v>863</v>
      </c>
      <c r="Q19" s="35">
        <v>1433</v>
      </c>
      <c r="R19" s="35">
        <v>2695</v>
      </c>
      <c r="S19" s="35">
        <v>1705</v>
      </c>
      <c r="T19" s="39"/>
      <c r="U19" s="5">
        <f t="shared" si="3"/>
        <v>32817</v>
      </c>
      <c r="V19" s="5">
        <f t="shared" si="4"/>
        <v>1</v>
      </c>
    </row>
    <row r="20" spans="1:22" s="5" customFormat="1" ht="13.5">
      <c r="A20" s="5">
        <v>13</v>
      </c>
      <c r="B20" s="31" t="s">
        <v>52</v>
      </c>
      <c r="C20" s="32" t="s">
        <v>175</v>
      </c>
      <c r="D20" s="33">
        <v>30326</v>
      </c>
      <c r="E20" s="34">
        <v>27785</v>
      </c>
      <c r="F20" s="35">
        <v>1667</v>
      </c>
      <c r="G20" s="36">
        <f t="shared" si="0"/>
        <v>0.05999640093575671</v>
      </c>
      <c r="H20" s="36">
        <f t="shared" si="1"/>
        <v>2.0334712974626594</v>
      </c>
      <c r="I20" s="37">
        <v>10821</v>
      </c>
      <c r="J20" s="37">
        <v>16399</v>
      </c>
      <c r="K20" s="37">
        <v>0</v>
      </c>
      <c r="L20" s="37">
        <v>471</v>
      </c>
      <c r="M20" s="37">
        <v>70</v>
      </c>
      <c r="N20" s="37">
        <v>24</v>
      </c>
      <c r="O20" s="37">
        <v>0</v>
      </c>
      <c r="P20" s="38">
        <f t="shared" si="2"/>
        <v>565</v>
      </c>
      <c r="Q20" s="35">
        <v>1229</v>
      </c>
      <c r="R20" s="35">
        <v>2127</v>
      </c>
      <c r="S20" s="35">
        <v>2328</v>
      </c>
      <c r="T20" s="39"/>
      <c r="U20" s="5">
        <f t="shared" si="3"/>
        <v>27785</v>
      </c>
      <c r="V20" s="5">
        <f t="shared" si="4"/>
        <v>1</v>
      </c>
    </row>
    <row r="21" spans="1:22" s="5" customFormat="1" ht="13.5">
      <c r="A21" s="40">
        <v>14</v>
      </c>
      <c r="B21" s="31" t="s">
        <v>53</v>
      </c>
      <c r="C21" s="32" t="s">
        <v>4</v>
      </c>
      <c r="D21" s="33">
        <v>20351</v>
      </c>
      <c r="E21" s="34">
        <v>18941</v>
      </c>
      <c r="F21" s="35">
        <v>1110</v>
      </c>
      <c r="G21" s="36">
        <f t="shared" si="0"/>
        <v>0.058603030463016736</v>
      </c>
      <c r="H21" s="36">
        <f t="shared" si="1"/>
        <v>1.8953592735336044</v>
      </c>
      <c r="I21" s="37">
        <v>11203</v>
      </c>
      <c r="J21" s="37">
        <v>7332</v>
      </c>
      <c r="K21" s="37">
        <v>47</v>
      </c>
      <c r="L21" s="37">
        <v>299</v>
      </c>
      <c r="M21" s="37">
        <v>43</v>
      </c>
      <c r="N21" s="37">
        <v>17</v>
      </c>
      <c r="O21" s="37">
        <v>0</v>
      </c>
      <c r="P21" s="38">
        <f t="shared" si="2"/>
        <v>359</v>
      </c>
      <c r="Q21" s="35">
        <v>1279</v>
      </c>
      <c r="R21" s="35">
        <v>1372</v>
      </c>
      <c r="S21" s="35">
        <v>1518</v>
      </c>
      <c r="T21" s="39"/>
      <c r="U21" s="5">
        <f t="shared" si="3"/>
        <v>18941</v>
      </c>
      <c r="V21" s="5">
        <f t="shared" si="4"/>
        <v>1</v>
      </c>
    </row>
    <row r="22" spans="1:22" s="5" customFormat="1" ht="13.5">
      <c r="A22" s="5">
        <v>15</v>
      </c>
      <c r="B22" s="107" t="s">
        <v>54</v>
      </c>
      <c r="C22" s="108" t="s">
        <v>176</v>
      </c>
      <c r="D22" s="109">
        <v>12192</v>
      </c>
      <c r="E22" s="110">
        <v>11751</v>
      </c>
      <c r="F22" s="111">
        <v>920</v>
      </c>
      <c r="G22" s="112">
        <f t="shared" si="0"/>
        <v>0.07829120925878649</v>
      </c>
      <c r="H22" s="112">
        <f t="shared" si="1"/>
        <v>2.7061526678580545</v>
      </c>
      <c r="I22" s="47">
        <v>10160</v>
      </c>
      <c r="J22" s="43">
        <v>1118</v>
      </c>
      <c r="K22" s="113">
        <v>155</v>
      </c>
      <c r="L22" s="113">
        <v>281</v>
      </c>
      <c r="M22" s="113">
        <v>24</v>
      </c>
      <c r="N22" s="113">
        <v>13</v>
      </c>
      <c r="O22" s="113">
        <v>0</v>
      </c>
      <c r="P22" s="114">
        <f t="shared" si="2"/>
        <v>318</v>
      </c>
      <c r="Q22" s="111">
        <v>143</v>
      </c>
      <c r="R22" s="111">
        <v>461</v>
      </c>
      <c r="S22" s="111">
        <v>85</v>
      </c>
      <c r="T22" s="39"/>
      <c r="U22" s="5">
        <f t="shared" si="3"/>
        <v>11751</v>
      </c>
      <c r="V22" s="5">
        <f t="shared" si="4"/>
        <v>1</v>
      </c>
    </row>
    <row r="23" spans="1:22" s="5" customFormat="1" ht="13.5">
      <c r="A23" s="40">
        <v>16</v>
      </c>
      <c r="B23" s="22" t="s">
        <v>55</v>
      </c>
      <c r="C23" s="23" t="s">
        <v>177</v>
      </c>
      <c r="D23" s="24">
        <v>5332</v>
      </c>
      <c r="E23" s="25">
        <v>5235</v>
      </c>
      <c r="F23" s="26">
        <v>330</v>
      </c>
      <c r="G23" s="27">
        <f t="shared" si="0"/>
        <v>0.06303724928366762</v>
      </c>
      <c r="H23" s="27">
        <f t="shared" si="1"/>
        <v>2.387774594078319</v>
      </c>
      <c r="I23" s="28">
        <v>2007</v>
      </c>
      <c r="J23" s="28">
        <v>3103</v>
      </c>
      <c r="K23" s="28">
        <v>0</v>
      </c>
      <c r="L23" s="28">
        <v>118</v>
      </c>
      <c r="M23" s="28">
        <v>4</v>
      </c>
      <c r="N23" s="28">
        <v>3</v>
      </c>
      <c r="O23" s="28">
        <v>0</v>
      </c>
      <c r="P23" s="29">
        <f t="shared" si="2"/>
        <v>125</v>
      </c>
      <c r="Q23" s="26">
        <v>179</v>
      </c>
      <c r="R23" s="26">
        <v>373</v>
      </c>
      <c r="S23" s="26">
        <v>196</v>
      </c>
      <c r="T23" s="39"/>
      <c r="U23" s="5">
        <f t="shared" si="3"/>
        <v>5235</v>
      </c>
      <c r="V23" s="5">
        <f t="shared" si="4"/>
        <v>1</v>
      </c>
    </row>
    <row r="24" spans="1:22" s="5" customFormat="1" ht="13.5">
      <c r="A24" s="5">
        <v>17</v>
      </c>
      <c r="B24" s="31" t="s">
        <v>56</v>
      </c>
      <c r="C24" s="50" t="s">
        <v>178</v>
      </c>
      <c r="D24" s="33">
        <v>5984</v>
      </c>
      <c r="E24" s="34">
        <v>5762</v>
      </c>
      <c r="F24" s="35">
        <v>348</v>
      </c>
      <c r="G24" s="36">
        <f t="shared" si="0"/>
        <v>0.0603956959389101</v>
      </c>
      <c r="H24" s="36">
        <f t="shared" si="1"/>
        <v>2.169385629989587</v>
      </c>
      <c r="I24" s="37">
        <v>3814</v>
      </c>
      <c r="J24" s="37">
        <v>1770</v>
      </c>
      <c r="K24" s="37">
        <v>53</v>
      </c>
      <c r="L24" s="37">
        <v>105</v>
      </c>
      <c r="M24" s="37">
        <v>15</v>
      </c>
      <c r="N24" s="37">
        <v>5</v>
      </c>
      <c r="O24" s="37">
        <v>0</v>
      </c>
      <c r="P24" s="38">
        <f t="shared" si="2"/>
        <v>125</v>
      </c>
      <c r="Q24" s="35">
        <v>84</v>
      </c>
      <c r="R24" s="35">
        <v>375</v>
      </c>
      <c r="S24" s="35">
        <v>117</v>
      </c>
      <c r="T24" s="39"/>
      <c r="U24" s="5">
        <f t="shared" si="3"/>
        <v>5762</v>
      </c>
      <c r="V24" s="5">
        <f t="shared" si="4"/>
        <v>1</v>
      </c>
    </row>
    <row r="25" spans="1:22" s="5" customFormat="1" ht="13.5">
      <c r="A25" s="40">
        <v>18</v>
      </c>
      <c r="B25" s="31" t="s">
        <v>57</v>
      </c>
      <c r="C25" s="32" t="s">
        <v>179</v>
      </c>
      <c r="D25" s="33">
        <v>7309</v>
      </c>
      <c r="E25" s="34">
        <v>7057</v>
      </c>
      <c r="F25" s="35">
        <v>418</v>
      </c>
      <c r="G25" s="36">
        <f t="shared" si="0"/>
        <v>0.05923196825846677</v>
      </c>
      <c r="H25" s="36">
        <f t="shared" si="1"/>
        <v>2.3522743375371973</v>
      </c>
      <c r="I25" s="37">
        <v>6315</v>
      </c>
      <c r="J25" s="37">
        <v>426</v>
      </c>
      <c r="K25" s="37">
        <v>150</v>
      </c>
      <c r="L25" s="37">
        <v>147</v>
      </c>
      <c r="M25" s="37">
        <v>12</v>
      </c>
      <c r="N25" s="37">
        <v>7</v>
      </c>
      <c r="O25" s="37">
        <v>0</v>
      </c>
      <c r="P25" s="38">
        <f t="shared" si="2"/>
        <v>166</v>
      </c>
      <c r="Q25" s="35">
        <v>54</v>
      </c>
      <c r="R25" s="35">
        <v>263</v>
      </c>
      <c r="S25" s="35">
        <v>323</v>
      </c>
      <c r="T25" s="39"/>
      <c r="U25" s="5">
        <f t="shared" si="3"/>
        <v>7057</v>
      </c>
      <c r="V25" s="5">
        <f t="shared" si="4"/>
        <v>1</v>
      </c>
    </row>
    <row r="26" spans="1:22" s="40" customFormat="1" ht="13.5">
      <c r="A26" s="5">
        <v>19</v>
      </c>
      <c r="B26" s="62" t="s">
        <v>58</v>
      </c>
      <c r="C26" s="50" t="s">
        <v>180</v>
      </c>
      <c r="D26" s="33">
        <v>7043</v>
      </c>
      <c r="E26" s="142">
        <v>6563</v>
      </c>
      <c r="F26" s="35">
        <v>605</v>
      </c>
      <c r="G26" s="143">
        <f t="shared" si="0"/>
        <v>0.0921834526893189</v>
      </c>
      <c r="H26" s="143">
        <f t="shared" si="1"/>
        <v>2.879780588145665</v>
      </c>
      <c r="I26" s="37">
        <v>5317</v>
      </c>
      <c r="J26" s="37">
        <v>897</v>
      </c>
      <c r="K26" s="37">
        <v>160</v>
      </c>
      <c r="L26" s="37">
        <v>149</v>
      </c>
      <c r="M26" s="37">
        <v>18</v>
      </c>
      <c r="N26" s="37">
        <v>9</v>
      </c>
      <c r="O26" s="37">
        <v>13</v>
      </c>
      <c r="P26" s="144">
        <f t="shared" si="2"/>
        <v>189</v>
      </c>
      <c r="Q26" s="35">
        <v>537</v>
      </c>
      <c r="R26" s="35">
        <v>505</v>
      </c>
      <c r="S26" s="35">
        <v>211</v>
      </c>
      <c r="T26" s="39"/>
      <c r="U26" s="40">
        <f t="shared" si="3"/>
        <v>6563</v>
      </c>
      <c r="V26" s="40">
        <f t="shared" si="4"/>
        <v>1</v>
      </c>
    </row>
    <row r="27" spans="1:22" s="5" customFormat="1" ht="13.5">
      <c r="A27" s="40">
        <v>20</v>
      </c>
      <c r="B27" s="51" t="s">
        <v>59</v>
      </c>
      <c r="C27" s="52" t="s">
        <v>181</v>
      </c>
      <c r="D27" s="43">
        <v>15549</v>
      </c>
      <c r="E27" s="44">
        <v>14604</v>
      </c>
      <c r="F27" s="45">
        <v>1604</v>
      </c>
      <c r="G27" s="46">
        <f t="shared" si="0"/>
        <v>0.10983292248698986</v>
      </c>
      <c r="H27" s="46">
        <f t="shared" si="1"/>
        <v>3.7113119693234733</v>
      </c>
      <c r="I27" s="47">
        <v>10606</v>
      </c>
      <c r="J27" s="47">
        <v>3456</v>
      </c>
      <c r="K27" s="47">
        <v>0</v>
      </c>
      <c r="L27" s="47">
        <v>466</v>
      </c>
      <c r="M27" s="47">
        <v>42</v>
      </c>
      <c r="N27" s="47">
        <v>34</v>
      </c>
      <c r="O27" s="47">
        <v>0</v>
      </c>
      <c r="P27" s="48">
        <f t="shared" si="2"/>
        <v>542</v>
      </c>
      <c r="Q27" s="45">
        <v>501</v>
      </c>
      <c r="R27" s="45">
        <v>968</v>
      </c>
      <c r="S27" s="45">
        <v>470</v>
      </c>
      <c r="T27" s="49"/>
      <c r="U27" s="5">
        <f t="shared" si="3"/>
        <v>14604</v>
      </c>
      <c r="V27" s="5">
        <f t="shared" si="4"/>
        <v>1</v>
      </c>
    </row>
    <row r="28" spans="1:22" s="5" customFormat="1" ht="13.5">
      <c r="A28" s="5">
        <v>21</v>
      </c>
      <c r="B28" s="22" t="s">
        <v>60</v>
      </c>
      <c r="C28" s="23" t="s">
        <v>182</v>
      </c>
      <c r="D28" s="24">
        <v>14788</v>
      </c>
      <c r="E28" s="25">
        <v>14273</v>
      </c>
      <c r="F28" s="26">
        <v>888</v>
      </c>
      <c r="G28" s="27">
        <f t="shared" si="0"/>
        <v>0.06221537168079591</v>
      </c>
      <c r="H28" s="27">
        <f t="shared" si="1"/>
        <v>2.1719330203881455</v>
      </c>
      <c r="I28" s="28">
        <v>8481</v>
      </c>
      <c r="J28" s="28">
        <v>5182</v>
      </c>
      <c r="K28" s="28">
        <v>300</v>
      </c>
      <c r="L28" s="28">
        <v>255</v>
      </c>
      <c r="M28" s="28">
        <v>41</v>
      </c>
      <c r="N28" s="28">
        <v>14</v>
      </c>
      <c r="O28" s="28">
        <v>0</v>
      </c>
      <c r="P28" s="29">
        <f t="shared" si="2"/>
        <v>310</v>
      </c>
      <c r="Q28" s="26">
        <v>492</v>
      </c>
      <c r="R28" s="26">
        <v>757</v>
      </c>
      <c r="S28" s="26">
        <v>1396</v>
      </c>
      <c r="T28" s="30"/>
      <c r="U28" s="5">
        <f t="shared" si="3"/>
        <v>14273</v>
      </c>
      <c r="V28" s="5">
        <f t="shared" si="4"/>
        <v>1</v>
      </c>
    </row>
    <row r="29" spans="1:22" s="40" customFormat="1" ht="13.5">
      <c r="A29" s="40">
        <v>22</v>
      </c>
      <c r="B29" s="62" t="s">
        <v>61</v>
      </c>
      <c r="C29" s="50" t="s">
        <v>183</v>
      </c>
      <c r="D29" s="33">
        <v>20398</v>
      </c>
      <c r="E29" s="142">
        <v>19600</v>
      </c>
      <c r="F29" s="35">
        <v>923</v>
      </c>
      <c r="G29" s="143">
        <f t="shared" si="0"/>
        <v>0.04709183673469388</v>
      </c>
      <c r="H29" s="143">
        <f t="shared" si="1"/>
        <v>1.6989795918367345</v>
      </c>
      <c r="I29" s="37">
        <v>14746</v>
      </c>
      <c r="J29" s="37">
        <v>4521</v>
      </c>
      <c r="K29" s="37">
        <v>0</v>
      </c>
      <c r="L29" s="37">
        <v>290</v>
      </c>
      <c r="M29" s="37">
        <v>25</v>
      </c>
      <c r="N29" s="37">
        <v>18</v>
      </c>
      <c r="O29" s="37">
        <v>0</v>
      </c>
      <c r="P29" s="144">
        <f t="shared" si="2"/>
        <v>333</v>
      </c>
      <c r="Q29" s="35">
        <v>114</v>
      </c>
      <c r="R29" s="35">
        <v>1333</v>
      </c>
      <c r="S29" s="35">
        <v>0</v>
      </c>
      <c r="T29" s="39"/>
      <c r="U29" s="40">
        <f t="shared" si="3"/>
        <v>19600</v>
      </c>
      <c r="V29" s="40">
        <f t="shared" si="4"/>
        <v>1</v>
      </c>
    </row>
    <row r="30" spans="1:22" s="5" customFormat="1" ht="13.5">
      <c r="A30" s="5">
        <v>23</v>
      </c>
      <c r="B30" s="31" t="s">
        <v>62</v>
      </c>
      <c r="C30" s="32" t="s">
        <v>184</v>
      </c>
      <c r="D30" s="33">
        <v>39904</v>
      </c>
      <c r="E30" s="34">
        <v>38483</v>
      </c>
      <c r="F30" s="35">
        <v>2237</v>
      </c>
      <c r="G30" s="36">
        <f t="shared" si="0"/>
        <v>0.05812956370345347</v>
      </c>
      <c r="H30" s="36">
        <f t="shared" si="1"/>
        <v>1.90473715666658</v>
      </c>
      <c r="I30" s="37">
        <v>11055</v>
      </c>
      <c r="J30" s="37">
        <v>26695</v>
      </c>
      <c r="K30" s="37">
        <v>0</v>
      </c>
      <c r="L30" s="37">
        <v>621</v>
      </c>
      <c r="M30" s="37">
        <v>81</v>
      </c>
      <c r="N30" s="37">
        <v>31</v>
      </c>
      <c r="O30" s="37">
        <v>0</v>
      </c>
      <c r="P30" s="38">
        <f t="shared" si="2"/>
        <v>733</v>
      </c>
      <c r="Q30" s="35">
        <v>3920</v>
      </c>
      <c r="R30" s="35">
        <v>4160</v>
      </c>
      <c r="S30" s="35">
        <v>1712</v>
      </c>
      <c r="T30" s="39"/>
      <c r="U30" s="5">
        <f t="shared" si="3"/>
        <v>38483</v>
      </c>
      <c r="V30" s="5">
        <f t="shared" si="4"/>
        <v>1</v>
      </c>
    </row>
    <row r="31" spans="1:22" s="5" customFormat="1" ht="13.5">
      <c r="A31" s="40">
        <v>24</v>
      </c>
      <c r="B31" s="31" t="s">
        <v>63</v>
      </c>
      <c r="C31" s="32" t="s">
        <v>185</v>
      </c>
      <c r="D31" s="33">
        <v>13619</v>
      </c>
      <c r="E31" s="34">
        <v>13005</v>
      </c>
      <c r="F31" s="35">
        <v>749</v>
      </c>
      <c r="G31" s="36">
        <f t="shared" si="0"/>
        <v>0.057593233371780087</v>
      </c>
      <c r="H31" s="36">
        <f t="shared" si="1"/>
        <v>1.9992310649750096</v>
      </c>
      <c r="I31" s="37">
        <v>10941</v>
      </c>
      <c r="J31" s="37">
        <v>1753</v>
      </c>
      <c r="K31" s="37">
        <v>51</v>
      </c>
      <c r="L31" s="37">
        <v>216</v>
      </c>
      <c r="M31" s="37">
        <v>26</v>
      </c>
      <c r="N31" s="37">
        <v>14</v>
      </c>
      <c r="O31" s="37">
        <v>4</v>
      </c>
      <c r="P31" s="38">
        <f t="shared" si="2"/>
        <v>260</v>
      </c>
      <c r="Q31" s="35">
        <v>760</v>
      </c>
      <c r="R31" s="35">
        <v>1208</v>
      </c>
      <c r="S31" s="35">
        <v>251</v>
      </c>
      <c r="T31" s="39"/>
      <c r="U31" s="5">
        <f t="shared" si="3"/>
        <v>13005</v>
      </c>
      <c r="V31" s="5">
        <f t="shared" si="4"/>
        <v>1</v>
      </c>
    </row>
    <row r="32" spans="1:22" s="5" customFormat="1" ht="13.5">
      <c r="A32" s="5">
        <v>25</v>
      </c>
      <c r="B32" s="107" t="s">
        <v>64</v>
      </c>
      <c r="C32" s="108" t="s">
        <v>186</v>
      </c>
      <c r="D32" s="109">
        <v>13945</v>
      </c>
      <c r="E32" s="110">
        <v>13091</v>
      </c>
      <c r="F32" s="111">
        <v>790</v>
      </c>
      <c r="G32" s="112">
        <f t="shared" si="0"/>
        <v>0.06034680314720037</v>
      </c>
      <c r="H32" s="112">
        <f t="shared" si="1"/>
        <v>1.9402643037201133</v>
      </c>
      <c r="I32" s="113">
        <v>11268</v>
      </c>
      <c r="J32" s="113">
        <v>1560</v>
      </c>
      <c r="K32" s="113">
        <v>9</v>
      </c>
      <c r="L32" s="113">
        <v>202</v>
      </c>
      <c r="M32" s="113">
        <v>34</v>
      </c>
      <c r="N32" s="113">
        <v>17</v>
      </c>
      <c r="O32" s="113">
        <v>1</v>
      </c>
      <c r="P32" s="114">
        <f t="shared" si="2"/>
        <v>254</v>
      </c>
      <c r="Q32" s="111">
        <v>98</v>
      </c>
      <c r="R32" s="111">
        <v>1170</v>
      </c>
      <c r="S32" s="111">
        <v>0</v>
      </c>
      <c r="T32" s="53" t="s">
        <v>319</v>
      </c>
      <c r="U32" s="5">
        <f t="shared" si="3"/>
        <v>13091</v>
      </c>
      <c r="V32" s="5">
        <f t="shared" si="4"/>
        <v>1</v>
      </c>
    </row>
    <row r="33" spans="1:22" s="40" customFormat="1" ht="13.5">
      <c r="A33" s="40">
        <v>26</v>
      </c>
      <c r="B33" s="59" t="s">
        <v>65</v>
      </c>
      <c r="C33" s="170" t="s">
        <v>187</v>
      </c>
      <c r="D33" s="24">
        <v>10556</v>
      </c>
      <c r="E33" s="138">
        <v>9974</v>
      </c>
      <c r="F33" s="26">
        <v>691</v>
      </c>
      <c r="G33" s="139">
        <f t="shared" si="0"/>
        <v>0.06928012833366753</v>
      </c>
      <c r="H33" s="139">
        <f t="shared" si="1"/>
        <v>2.3761780629637057</v>
      </c>
      <c r="I33" s="28">
        <v>6937</v>
      </c>
      <c r="J33" s="28">
        <v>2760</v>
      </c>
      <c r="K33" s="28">
        <v>40</v>
      </c>
      <c r="L33" s="28">
        <v>196</v>
      </c>
      <c r="M33" s="28">
        <v>31</v>
      </c>
      <c r="N33" s="28">
        <v>10</v>
      </c>
      <c r="O33" s="28">
        <v>0</v>
      </c>
      <c r="P33" s="140">
        <f t="shared" si="2"/>
        <v>237</v>
      </c>
      <c r="Q33" s="26">
        <v>697</v>
      </c>
      <c r="R33" s="26">
        <v>919</v>
      </c>
      <c r="S33" s="26">
        <v>441</v>
      </c>
      <c r="T33" s="39"/>
      <c r="U33" s="40">
        <f t="shared" si="3"/>
        <v>9974</v>
      </c>
      <c r="V33" s="40">
        <f t="shared" si="4"/>
        <v>1</v>
      </c>
    </row>
    <row r="34" spans="1:22" s="5" customFormat="1" ht="13.5">
      <c r="A34" s="5">
        <v>27</v>
      </c>
      <c r="B34" s="31" t="s">
        <v>66</v>
      </c>
      <c r="C34" s="50" t="s">
        <v>188</v>
      </c>
      <c r="D34" s="33">
        <v>39586</v>
      </c>
      <c r="E34" s="34">
        <v>37129</v>
      </c>
      <c r="F34" s="35">
        <v>2293</v>
      </c>
      <c r="G34" s="36">
        <f t="shared" si="0"/>
        <v>0.06175765574079561</v>
      </c>
      <c r="H34" s="36">
        <f t="shared" si="1"/>
        <v>2.213902879151068</v>
      </c>
      <c r="I34" s="37">
        <v>17851</v>
      </c>
      <c r="J34" s="37">
        <v>18456</v>
      </c>
      <c r="K34" s="37">
        <v>0</v>
      </c>
      <c r="L34" s="37">
        <v>675</v>
      </c>
      <c r="M34" s="37">
        <v>95</v>
      </c>
      <c r="N34" s="37">
        <v>45</v>
      </c>
      <c r="O34" s="37">
        <v>7</v>
      </c>
      <c r="P34" s="38">
        <f t="shared" si="2"/>
        <v>822</v>
      </c>
      <c r="Q34" s="35">
        <v>3931</v>
      </c>
      <c r="R34" s="35">
        <v>3491</v>
      </c>
      <c r="S34" s="35">
        <v>1491</v>
      </c>
      <c r="T34" s="39"/>
      <c r="U34" s="5">
        <f t="shared" si="3"/>
        <v>37129</v>
      </c>
      <c r="V34" s="5">
        <f t="shared" si="4"/>
        <v>1</v>
      </c>
    </row>
    <row r="35" spans="1:22" s="5" customFormat="1" ht="13.5">
      <c r="A35" s="40">
        <v>28</v>
      </c>
      <c r="B35" s="31" t="s">
        <v>67</v>
      </c>
      <c r="C35" s="32" t="s">
        <v>189</v>
      </c>
      <c r="D35" s="33">
        <v>22166</v>
      </c>
      <c r="E35" s="34">
        <v>21280</v>
      </c>
      <c r="F35" s="35">
        <v>1085</v>
      </c>
      <c r="G35" s="36">
        <f t="shared" si="0"/>
        <v>0.05098684210526316</v>
      </c>
      <c r="H35" s="36">
        <f t="shared" si="1"/>
        <v>1.668233082706767</v>
      </c>
      <c r="I35" s="37">
        <v>18922</v>
      </c>
      <c r="J35" s="37">
        <v>2003</v>
      </c>
      <c r="K35" s="37">
        <v>0</v>
      </c>
      <c r="L35" s="37">
        <v>305</v>
      </c>
      <c r="M35" s="37">
        <v>32</v>
      </c>
      <c r="N35" s="37">
        <v>18</v>
      </c>
      <c r="O35" s="37">
        <v>0</v>
      </c>
      <c r="P35" s="38">
        <f t="shared" si="2"/>
        <v>355</v>
      </c>
      <c r="Q35" s="35">
        <v>1039</v>
      </c>
      <c r="R35" s="35">
        <v>1246</v>
      </c>
      <c r="S35" s="35">
        <v>562</v>
      </c>
      <c r="T35" s="39"/>
      <c r="U35" s="5">
        <f t="shared" si="3"/>
        <v>21280</v>
      </c>
      <c r="V35" s="5">
        <f t="shared" si="4"/>
        <v>1</v>
      </c>
    </row>
    <row r="36" spans="1:22" s="5" customFormat="1" ht="13.5">
      <c r="A36" s="5">
        <v>29</v>
      </c>
      <c r="B36" s="31" t="s">
        <v>68</v>
      </c>
      <c r="C36" s="32" t="s">
        <v>190</v>
      </c>
      <c r="D36" s="33">
        <v>8728</v>
      </c>
      <c r="E36" s="34">
        <v>7607</v>
      </c>
      <c r="F36" s="35">
        <v>462</v>
      </c>
      <c r="G36" s="36">
        <f t="shared" si="0"/>
        <v>0.06073353490206389</v>
      </c>
      <c r="H36" s="36">
        <f t="shared" si="1"/>
        <v>2.2873668989088998</v>
      </c>
      <c r="I36" s="37">
        <v>4285</v>
      </c>
      <c r="J36" s="37">
        <v>3092</v>
      </c>
      <c r="K36" s="37">
        <v>56</v>
      </c>
      <c r="L36" s="37">
        <v>154</v>
      </c>
      <c r="M36" s="37">
        <v>13</v>
      </c>
      <c r="N36" s="37">
        <v>7</v>
      </c>
      <c r="O36" s="37">
        <v>0</v>
      </c>
      <c r="P36" s="38">
        <f t="shared" si="2"/>
        <v>174</v>
      </c>
      <c r="Q36" s="35">
        <v>218</v>
      </c>
      <c r="R36" s="35">
        <v>562</v>
      </c>
      <c r="S36" s="35">
        <v>238</v>
      </c>
      <c r="T36" s="39"/>
      <c r="U36" s="5">
        <f t="shared" si="3"/>
        <v>7607</v>
      </c>
      <c r="V36" s="5">
        <f t="shared" si="4"/>
        <v>1</v>
      </c>
    </row>
    <row r="37" spans="1:22" s="5" customFormat="1" ht="13.5">
      <c r="A37" s="40">
        <v>30</v>
      </c>
      <c r="B37" s="51" t="s">
        <v>69</v>
      </c>
      <c r="C37" s="42" t="s">
        <v>5</v>
      </c>
      <c r="D37" s="43">
        <v>4721</v>
      </c>
      <c r="E37" s="44">
        <v>4541</v>
      </c>
      <c r="F37" s="45">
        <v>294</v>
      </c>
      <c r="G37" s="46">
        <f t="shared" si="0"/>
        <v>0.06474344857960801</v>
      </c>
      <c r="H37" s="46">
        <f t="shared" si="1"/>
        <v>2.422373926447919</v>
      </c>
      <c r="I37" s="47">
        <v>4081</v>
      </c>
      <c r="J37" s="47">
        <v>350</v>
      </c>
      <c r="K37" s="47">
        <v>0</v>
      </c>
      <c r="L37" s="47">
        <v>97</v>
      </c>
      <c r="M37" s="47">
        <v>12</v>
      </c>
      <c r="N37" s="47">
        <v>1</v>
      </c>
      <c r="O37" s="47">
        <v>0</v>
      </c>
      <c r="P37" s="48">
        <f t="shared" si="2"/>
        <v>110</v>
      </c>
      <c r="Q37" s="45">
        <v>71</v>
      </c>
      <c r="R37" s="45">
        <v>204</v>
      </c>
      <c r="S37" s="45">
        <v>12</v>
      </c>
      <c r="T37" s="49"/>
      <c r="U37" s="5">
        <f t="shared" si="3"/>
        <v>4541</v>
      </c>
      <c r="V37" s="5">
        <f t="shared" si="4"/>
        <v>1</v>
      </c>
    </row>
    <row r="38" spans="1:22" s="5" customFormat="1" ht="13.5">
      <c r="A38" s="5">
        <v>31</v>
      </c>
      <c r="B38" s="22" t="s">
        <v>70</v>
      </c>
      <c r="C38" s="23" t="s">
        <v>191</v>
      </c>
      <c r="D38" s="24">
        <v>5031</v>
      </c>
      <c r="E38" s="25">
        <v>4893</v>
      </c>
      <c r="F38" s="26">
        <v>521</v>
      </c>
      <c r="G38" s="27">
        <f t="shared" si="0"/>
        <v>0.10647864295932966</v>
      </c>
      <c r="H38" s="27">
        <f t="shared" si="1"/>
        <v>2.902105048027795</v>
      </c>
      <c r="I38" s="28">
        <v>2655</v>
      </c>
      <c r="J38" s="28">
        <v>2085</v>
      </c>
      <c r="K38" s="28">
        <v>11</v>
      </c>
      <c r="L38" s="28">
        <v>115</v>
      </c>
      <c r="M38" s="28">
        <v>20</v>
      </c>
      <c r="N38" s="28">
        <v>3</v>
      </c>
      <c r="O38" s="28">
        <v>4</v>
      </c>
      <c r="P38" s="29">
        <f t="shared" si="2"/>
        <v>142</v>
      </c>
      <c r="Q38" s="26">
        <v>195</v>
      </c>
      <c r="R38" s="26">
        <v>290</v>
      </c>
      <c r="S38" s="26">
        <v>596</v>
      </c>
      <c r="T38" s="30"/>
      <c r="U38" s="5">
        <f t="shared" si="3"/>
        <v>4893</v>
      </c>
      <c r="V38" s="5">
        <f t="shared" si="4"/>
        <v>1</v>
      </c>
    </row>
    <row r="39" spans="1:22" s="5" customFormat="1" ht="13.5">
      <c r="A39" s="40">
        <v>32</v>
      </c>
      <c r="B39" s="31" t="s">
        <v>71</v>
      </c>
      <c r="C39" s="32" t="s">
        <v>192</v>
      </c>
      <c r="D39" s="33">
        <v>5923</v>
      </c>
      <c r="E39" s="34">
        <v>5653</v>
      </c>
      <c r="F39" s="35">
        <v>476</v>
      </c>
      <c r="G39" s="36">
        <f t="shared" si="0"/>
        <v>0.08420307801167522</v>
      </c>
      <c r="H39" s="36">
        <f t="shared" si="1"/>
        <v>3.3433575092871046</v>
      </c>
      <c r="I39" s="37">
        <v>3115</v>
      </c>
      <c r="J39" s="37">
        <v>2349</v>
      </c>
      <c r="K39" s="37">
        <v>0</v>
      </c>
      <c r="L39" s="37">
        <v>144</v>
      </c>
      <c r="M39" s="37">
        <v>14</v>
      </c>
      <c r="N39" s="37">
        <v>12</v>
      </c>
      <c r="O39" s="37">
        <v>19</v>
      </c>
      <c r="P39" s="38">
        <f t="shared" si="2"/>
        <v>189</v>
      </c>
      <c r="Q39" s="35">
        <v>186</v>
      </c>
      <c r="R39" s="35">
        <v>364</v>
      </c>
      <c r="S39" s="35">
        <v>476</v>
      </c>
      <c r="T39" s="39"/>
      <c r="U39" s="5">
        <f t="shared" si="3"/>
        <v>5653</v>
      </c>
      <c r="V39" s="5">
        <f t="shared" si="4"/>
        <v>1</v>
      </c>
    </row>
    <row r="40" spans="1:22" s="5" customFormat="1" ht="13.5">
      <c r="A40" s="5">
        <v>33</v>
      </c>
      <c r="B40" s="31" t="s">
        <v>72</v>
      </c>
      <c r="C40" s="50" t="s">
        <v>193</v>
      </c>
      <c r="D40" s="33">
        <v>5833</v>
      </c>
      <c r="E40" s="34">
        <v>5297</v>
      </c>
      <c r="F40" s="35">
        <v>264</v>
      </c>
      <c r="G40" s="36">
        <f t="shared" si="0"/>
        <v>0.04983953181045875</v>
      </c>
      <c r="H40" s="36">
        <f t="shared" si="1"/>
        <v>2.0766471587691147</v>
      </c>
      <c r="I40" s="37">
        <v>3744</v>
      </c>
      <c r="J40" s="37">
        <v>1443</v>
      </c>
      <c r="K40" s="37">
        <v>0</v>
      </c>
      <c r="L40" s="37">
        <v>92</v>
      </c>
      <c r="M40" s="37">
        <v>7</v>
      </c>
      <c r="N40" s="37">
        <v>9</v>
      </c>
      <c r="O40" s="37">
        <v>2</v>
      </c>
      <c r="P40" s="38">
        <f t="shared" si="2"/>
        <v>110</v>
      </c>
      <c r="Q40" s="35">
        <v>188</v>
      </c>
      <c r="R40" s="35">
        <v>269</v>
      </c>
      <c r="S40" s="35">
        <v>190</v>
      </c>
      <c r="T40" s="39"/>
      <c r="U40" s="5">
        <f t="shared" si="3"/>
        <v>5297</v>
      </c>
      <c r="V40" s="5">
        <f t="shared" si="4"/>
        <v>1</v>
      </c>
    </row>
    <row r="41" spans="1:22" s="5" customFormat="1" ht="13.5">
      <c r="A41" s="40">
        <v>34</v>
      </c>
      <c r="B41" s="31" t="s">
        <v>73</v>
      </c>
      <c r="C41" s="32" t="s">
        <v>194</v>
      </c>
      <c r="D41" s="33">
        <v>8102</v>
      </c>
      <c r="E41" s="34">
        <v>7444</v>
      </c>
      <c r="F41" s="35">
        <v>440</v>
      </c>
      <c r="G41" s="36">
        <f t="shared" si="0"/>
        <v>0.05910800644814616</v>
      </c>
      <c r="H41" s="36">
        <f t="shared" si="1"/>
        <v>2.324019344438474</v>
      </c>
      <c r="I41" s="37">
        <v>5133</v>
      </c>
      <c r="J41" s="37">
        <v>2117</v>
      </c>
      <c r="K41" s="37">
        <v>21</v>
      </c>
      <c r="L41" s="37">
        <v>155</v>
      </c>
      <c r="M41" s="37">
        <v>10</v>
      </c>
      <c r="N41" s="37">
        <v>8</v>
      </c>
      <c r="O41" s="37">
        <v>0</v>
      </c>
      <c r="P41" s="38">
        <f t="shared" si="2"/>
        <v>173</v>
      </c>
      <c r="Q41" s="35">
        <v>344</v>
      </c>
      <c r="R41" s="35">
        <v>368</v>
      </c>
      <c r="S41" s="35">
        <v>86</v>
      </c>
      <c r="T41" s="39"/>
      <c r="U41" s="5">
        <f t="shared" si="3"/>
        <v>7444</v>
      </c>
      <c r="V41" s="5">
        <f t="shared" si="4"/>
        <v>1</v>
      </c>
    </row>
    <row r="42" spans="1:22" s="5" customFormat="1" ht="13.5">
      <c r="A42" s="5">
        <v>35</v>
      </c>
      <c r="B42" s="51" t="s">
        <v>74</v>
      </c>
      <c r="C42" s="52" t="s">
        <v>195</v>
      </c>
      <c r="D42" s="43">
        <v>9447</v>
      </c>
      <c r="E42" s="44">
        <v>8806</v>
      </c>
      <c r="F42" s="45">
        <v>722</v>
      </c>
      <c r="G42" s="46">
        <f t="shared" si="0"/>
        <v>0.08198955257778787</v>
      </c>
      <c r="H42" s="46">
        <f t="shared" si="1"/>
        <v>2.7481262775380424</v>
      </c>
      <c r="I42" s="47">
        <v>7715</v>
      </c>
      <c r="J42" s="47">
        <v>849</v>
      </c>
      <c r="K42" s="47">
        <v>0</v>
      </c>
      <c r="L42" s="47">
        <v>209</v>
      </c>
      <c r="M42" s="47">
        <v>24</v>
      </c>
      <c r="N42" s="47">
        <v>9</v>
      </c>
      <c r="O42" s="47">
        <v>0</v>
      </c>
      <c r="P42" s="48">
        <f t="shared" si="2"/>
        <v>242</v>
      </c>
      <c r="Q42" s="45">
        <v>157</v>
      </c>
      <c r="R42" s="45">
        <v>522</v>
      </c>
      <c r="S42" s="45">
        <v>214</v>
      </c>
      <c r="T42" s="39"/>
      <c r="U42" s="5">
        <f t="shared" si="3"/>
        <v>8806</v>
      </c>
      <c r="V42" s="5">
        <f t="shared" si="4"/>
        <v>1</v>
      </c>
    </row>
    <row r="43" spans="1:22" s="5" customFormat="1" ht="13.5">
      <c r="A43" s="40">
        <v>36</v>
      </c>
      <c r="B43" s="115" t="s">
        <v>75</v>
      </c>
      <c r="C43" s="116" t="s">
        <v>196</v>
      </c>
      <c r="D43" s="102">
        <v>6099</v>
      </c>
      <c r="E43" s="103">
        <v>5719</v>
      </c>
      <c r="F43" s="104">
        <v>419</v>
      </c>
      <c r="G43" s="117">
        <f t="shared" si="0"/>
        <v>0.07326455674068894</v>
      </c>
      <c r="H43" s="117">
        <f t="shared" si="1"/>
        <v>2.902605350585767</v>
      </c>
      <c r="I43" s="105">
        <v>2508</v>
      </c>
      <c r="J43" s="105">
        <v>3037</v>
      </c>
      <c r="K43" s="105">
        <v>8</v>
      </c>
      <c r="L43" s="105">
        <v>145</v>
      </c>
      <c r="M43" s="105">
        <v>11</v>
      </c>
      <c r="N43" s="105">
        <v>10</v>
      </c>
      <c r="O43" s="105">
        <v>0</v>
      </c>
      <c r="P43" s="106">
        <f t="shared" si="2"/>
        <v>166</v>
      </c>
      <c r="Q43" s="104">
        <v>597</v>
      </c>
      <c r="R43" s="104">
        <v>1218</v>
      </c>
      <c r="S43" s="104">
        <v>122</v>
      </c>
      <c r="T43" s="39"/>
      <c r="U43" s="5">
        <f t="shared" si="3"/>
        <v>5719</v>
      </c>
      <c r="V43" s="5">
        <f t="shared" si="4"/>
        <v>1</v>
      </c>
    </row>
    <row r="44" spans="1:22" s="40" customFormat="1" ht="13.5">
      <c r="A44" s="5">
        <v>37</v>
      </c>
      <c r="B44" s="62" t="s">
        <v>76</v>
      </c>
      <c r="C44" s="50" t="s">
        <v>197</v>
      </c>
      <c r="D44" s="33">
        <v>4677</v>
      </c>
      <c r="E44" s="142">
        <v>4411</v>
      </c>
      <c r="F44" s="35">
        <v>265</v>
      </c>
      <c r="G44" s="143">
        <f t="shared" si="0"/>
        <v>0.060077080027204716</v>
      </c>
      <c r="H44" s="143">
        <f t="shared" si="1"/>
        <v>3.0151892994785765</v>
      </c>
      <c r="I44" s="37">
        <v>3881</v>
      </c>
      <c r="J44" s="37">
        <v>395</v>
      </c>
      <c r="K44" s="37">
        <v>2</v>
      </c>
      <c r="L44" s="37">
        <v>115</v>
      </c>
      <c r="M44" s="37">
        <v>10</v>
      </c>
      <c r="N44" s="37">
        <v>6</v>
      </c>
      <c r="O44" s="37">
        <v>2</v>
      </c>
      <c r="P44" s="144">
        <f t="shared" si="2"/>
        <v>133</v>
      </c>
      <c r="Q44" s="35">
        <v>52</v>
      </c>
      <c r="R44" s="35">
        <v>223</v>
      </c>
      <c r="S44" s="35">
        <v>103</v>
      </c>
      <c r="T44" s="39"/>
      <c r="U44" s="40">
        <f t="shared" si="3"/>
        <v>4411</v>
      </c>
      <c r="V44" s="40">
        <f t="shared" si="4"/>
        <v>1</v>
      </c>
    </row>
    <row r="45" spans="1:22" s="5" customFormat="1" ht="13.5">
      <c r="A45" s="40">
        <v>38</v>
      </c>
      <c r="B45" s="31" t="s">
        <v>77</v>
      </c>
      <c r="C45" s="32" t="s">
        <v>198</v>
      </c>
      <c r="D45" s="33">
        <v>7244</v>
      </c>
      <c r="E45" s="34">
        <v>6484</v>
      </c>
      <c r="F45" s="35">
        <v>502</v>
      </c>
      <c r="G45" s="36">
        <f t="shared" si="0"/>
        <v>0.07742134484885872</v>
      </c>
      <c r="H45" s="36">
        <f t="shared" si="1"/>
        <v>2.282541640962369</v>
      </c>
      <c r="I45" s="37">
        <v>5559</v>
      </c>
      <c r="J45" s="37">
        <v>777</v>
      </c>
      <c r="K45" s="37">
        <v>0</v>
      </c>
      <c r="L45" s="37">
        <v>129</v>
      </c>
      <c r="M45" s="37">
        <v>12</v>
      </c>
      <c r="N45" s="37">
        <v>7</v>
      </c>
      <c r="O45" s="37">
        <v>0</v>
      </c>
      <c r="P45" s="38">
        <f t="shared" si="2"/>
        <v>148</v>
      </c>
      <c r="Q45" s="35">
        <v>214</v>
      </c>
      <c r="R45" s="35">
        <v>513</v>
      </c>
      <c r="S45" s="35">
        <v>139</v>
      </c>
      <c r="T45" s="39"/>
      <c r="U45" s="5">
        <f t="shared" si="3"/>
        <v>6484</v>
      </c>
      <c r="V45" s="5">
        <f t="shared" si="4"/>
        <v>1</v>
      </c>
    </row>
    <row r="46" spans="1:22" s="5" customFormat="1" ht="13.5">
      <c r="A46" s="5">
        <v>39</v>
      </c>
      <c r="B46" s="31" t="s">
        <v>78</v>
      </c>
      <c r="C46" s="50" t="s">
        <v>199</v>
      </c>
      <c r="D46" s="33">
        <v>2850</v>
      </c>
      <c r="E46" s="34">
        <v>2505</v>
      </c>
      <c r="F46" s="35">
        <v>214</v>
      </c>
      <c r="G46" s="36">
        <f t="shared" si="0"/>
        <v>0.08542914171656686</v>
      </c>
      <c r="H46" s="36">
        <f t="shared" si="1"/>
        <v>3.153692614770459</v>
      </c>
      <c r="I46" s="37">
        <v>2290</v>
      </c>
      <c r="J46" s="37">
        <v>129</v>
      </c>
      <c r="K46" s="37">
        <v>7</v>
      </c>
      <c r="L46" s="37">
        <v>63</v>
      </c>
      <c r="M46" s="37">
        <v>7</v>
      </c>
      <c r="N46" s="37">
        <v>5</v>
      </c>
      <c r="O46" s="37">
        <v>4</v>
      </c>
      <c r="P46" s="38">
        <f t="shared" si="2"/>
        <v>79</v>
      </c>
      <c r="Q46" s="35">
        <v>78</v>
      </c>
      <c r="R46" s="35">
        <v>170</v>
      </c>
      <c r="S46" s="35">
        <v>34</v>
      </c>
      <c r="T46" s="39"/>
      <c r="U46" s="5">
        <f t="shared" si="3"/>
        <v>2505</v>
      </c>
      <c r="V46" s="5">
        <f t="shared" si="4"/>
        <v>1</v>
      </c>
    </row>
    <row r="47" spans="1:22" s="5" customFormat="1" ht="13.5">
      <c r="A47" s="40">
        <v>40</v>
      </c>
      <c r="B47" s="51" t="s">
        <v>79</v>
      </c>
      <c r="C47" s="42" t="s">
        <v>200</v>
      </c>
      <c r="D47" s="43">
        <v>20261</v>
      </c>
      <c r="E47" s="44">
        <v>18323</v>
      </c>
      <c r="F47" s="45">
        <v>2131</v>
      </c>
      <c r="G47" s="46">
        <f t="shared" si="0"/>
        <v>0.11630191562517055</v>
      </c>
      <c r="H47" s="46">
        <f t="shared" si="1"/>
        <v>3.8967417999235936</v>
      </c>
      <c r="I47" s="47">
        <v>14723</v>
      </c>
      <c r="J47" s="47">
        <v>1146</v>
      </c>
      <c r="K47" s="47">
        <v>1740</v>
      </c>
      <c r="L47" s="47">
        <v>566</v>
      </c>
      <c r="M47" s="47">
        <v>77</v>
      </c>
      <c r="N47" s="47">
        <v>43</v>
      </c>
      <c r="O47" s="47">
        <v>28</v>
      </c>
      <c r="P47" s="48">
        <f t="shared" si="2"/>
        <v>714</v>
      </c>
      <c r="Q47" s="45">
        <v>579</v>
      </c>
      <c r="R47" s="45">
        <v>929</v>
      </c>
      <c r="S47" s="45">
        <v>872</v>
      </c>
      <c r="T47" s="53" t="s">
        <v>306</v>
      </c>
      <c r="U47" s="5">
        <f t="shared" si="3"/>
        <v>18323</v>
      </c>
      <c r="V47" s="5">
        <f t="shared" si="4"/>
        <v>1</v>
      </c>
    </row>
    <row r="48" spans="1:22" s="5" customFormat="1" ht="13.5">
      <c r="A48" s="5">
        <v>41</v>
      </c>
      <c r="B48" s="22" t="s">
        <v>80</v>
      </c>
      <c r="C48" s="23" t="s">
        <v>201</v>
      </c>
      <c r="D48" s="24">
        <v>7676</v>
      </c>
      <c r="E48" s="25">
        <v>7417</v>
      </c>
      <c r="F48" s="26">
        <v>705</v>
      </c>
      <c r="G48" s="27">
        <f t="shared" si="0"/>
        <v>0.09505190777942564</v>
      </c>
      <c r="H48" s="27">
        <f t="shared" si="1"/>
        <v>3.181879466091412</v>
      </c>
      <c r="I48" s="28">
        <v>6573</v>
      </c>
      <c r="J48" s="28">
        <v>570</v>
      </c>
      <c r="K48" s="28">
        <v>38</v>
      </c>
      <c r="L48" s="28">
        <v>199</v>
      </c>
      <c r="M48" s="28">
        <v>25</v>
      </c>
      <c r="N48" s="28">
        <v>12</v>
      </c>
      <c r="O48" s="28">
        <v>0</v>
      </c>
      <c r="P48" s="29">
        <f>SUM(L48:O48)</f>
        <v>236</v>
      </c>
      <c r="Q48" s="26">
        <v>289</v>
      </c>
      <c r="R48" s="26">
        <v>521</v>
      </c>
      <c r="S48" s="26">
        <v>149</v>
      </c>
      <c r="T48" s="30"/>
      <c r="U48" s="5">
        <f t="shared" si="3"/>
        <v>7417</v>
      </c>
      <c r="V48" s="5">
        <f t="shared" si="4"/>
        <v>1</v>
      </c>
    </row>
    <row r="49" spans="1:22" s="5" customFormat="1" ht="13.5">
      <c r="A49" s="40">
        <v>42</v>
      </c>
      <c r="B49" s="31" t="s">
        <v>81</v>
      </c>
      <c r="C49" s="32" t="s">
        <v>202</v>
      </c>
      <c r="D49" s="33">
        <v>6298</v>
      </c>
      <c r="E49" s="34">
        <v>5999</v>
      </c>
      <c r="F49" s="35">
        <v>730</v>
      </c>
      <c r="G49" s="36">
        <f t="shared" si="0"/>
        <v>0.12168694782463745</v>
      </c>
      <c r="H49" s="36">
        <f t="shared" si="1"/>
        <v>4.100683447241207</v>
      </c>
      <c r="I49" s="37">
        <v>4522</v>
      </c>
      <c r="J49" s="37">
        <v>1231</v>
      </c>
      <c r="K49" s="37">
        <v>0</v>
      </c>
      <c r="L49" s="37">
        <v>203</v>
      </c>
      <c r="M49" s="37">
        <v>33</v>
      </c>
      <c r="N49" s="37">
        <v>10</v>
      </c>
      <c r="O49" s="37">
        <v>0</v>
      </c>
      <c r="P49" s="38">
        <f t="shared" si="2"/>
        <v>246</v>
      </c>
      <c r="Q49" s="35">
        <v>259</v>
      </c>
      <c r="R49" s="35">
        <v>482</v>
      </c>
      <c r="S49" s="35">
        <v>134</v>
      </c>
      <c r="T49" s="39"/>
      <c r="U49" s="5">
        <f t="shared" si="3"/>
        <v>5999</v>
      </c>
      <c r="V49" s="5">
        <f t="shared" si="4"/>
        <v>1</v>
      </c>
    </row>
    <row r="50" spans="1:22" s="5" customFormat="1" ht="13.5">
      <c r="A50" s="5">
        <v>43</v>
      </c>
      <c r="B50" s="31" t="s">
        <v>82</v>
      </c>
      <c r="C50" s="32" t="s">
        <v>203</v>
      </c>
      <c r="D50" s="33">
        <v>9553</v>
      </c>
      <c r="E50" s="34">
        <v>9192</v>
      </c>
      <c r="F50" s="35">
        <v>1119</v>
      </c>
      <c r="G50" s="36">
        <f t="shared" si="0"/>
        <v>0.12173629242819843</v>
      </c>
      <c r="H50" s="36">
        <f t="shared" si="1"/>
        <v>4.014360313315927</v>
      </c>
      <c r="I50" s="37">
        <v>7634</v>
      </c>
      <c r="J50" s="37">
        <v>975</v>
      </c>
      <c r="K50" s="37">
        <v>214</v>
      </c>
      <c r="L50" s="37">
        <v>315</v>
      </c>
      <c r="M50" s="37">
        <v>36</v>
      </c>
      <c r="N50" s="37">
        <v>17</v>
      </c>
      <c r="O50" s="37">
        <v>1</v>
      </c>
      <c r="P50" s="38">
        <f t="shared" si="2"/>
        <v>369</v>
      </c>
      <c r="Q50" s="35">
        <v>302</v>
      </c>
      <c r="R50" s="35">
        <v>610</v>
      </c>
      <c r="S50" s="35">
        <v>194</v>
      </c>
      <c r="T50" s="53"/>
      <c r="U50" s="5">
        <f t="shared" si="3"/>
        <v>9192</v>
      </c>
      <c r="V50" s="5">
        <f t="shared" si="4"/>
        <v>1</v>
      </c>
    </row>
    <row r="51" spans="1:22" s="40" customFormat="1" ht="13.5">
      <c r="A51" s="40">
        <v>44</v>
      </c>
      <c r="B51" s="62" t="s">
        <v>83</v>
      </c>
      <c r="C51" s="50" t="s">
        <v>204</v>
      </c>
      <c r="D51" s="33">
        <v>5643</v>
      </c>
      <c r="E51" s="142">
        <v>5098</v>
      </c>
      <c r="F51" s="35">
        <v>653</v>
      </c>
      <c r="G51" s="143">
        <f t="shared" si="0"/>
        <v>0.1280894468418988</v>
      </c>
      <c r="H51" s="143">
        <f t="shared" si="1"/>
        <v>4.256571204393881</v>
      </c>
      <c r="I51" s="37">
        <v>3923</v>
      </c>
      <c r="J51" s="37">
        <v>958</v>
      </c>
      <c r="K51" s="37">
        <v>0</v>
      </c>
      <c r="L51" s="37">
        <v>180</v>
      </c>
      <c r="M51" s="37">
        <v>25</v>
      </c>
      <c r="N51" s="37">
        <v>12</v>
      </c>
      <c r="O51" s="37">
        <v>0</v>
      </c>
      <c r="P51" s="38">
        <f t="shared" si="2"/>
        <v>217</v>
      </c>
      <c r="Q51" s="35">
        <v>128</v>
      </c>
      <c r="R51" s="35">
        <v>261</v>
      </c>
      <c r="S51" s="35">
        <v>68</v>
      </c>
      <c r="T51" s="39"/>
      <c r="U51" s="40">
        <f t="shared" si="3"/>
        <v>5098</v>
      </c>
      <c r="V51" s="40">
        <f t="shared" si="4"/>
        <v>1</v>
      </c>
    </row>
    <row r="52" spans="1:22" s="5" customFormat="1" ht="13.5">
      <c r="A52" s="5">
        <v>45</v>
      </c>
      <c r="B52" s="51" t="s">
        <v>84</v>
      </c>
      <c r="C52" s="52" t="s">
        <v>205</v>
      </c>
      <c r="D52" s="43">
        <v>6629</v>
      </c>
      <c r="E52" s="44">
        <v>5940</v>
      </c>
      <c r="F52" s="45">
        <v>741</v>
      </c>
      <c r="G52" s="46">
        <f t="shared" si="0"/>
        <v>0.12474747474747475</v>
      </c>
      <c r="H52" s="46">
        <f t="shared" si="1"/>
        <v>3.855218855218855</v>
      </c>
      <c r="I52" s="47">
        <v>5145</v>
      </c>
      <c r="J52" s="47">
        <v>536</v>
      </c>
      <c r="K52" s="47">
        <v>30</v>
      </c>
      <c r="L52" s="47">
        <v>186</v>
      </c>
      <c r="M52" s="47">
        <v>21</v>
      </c>
      <c r="N52" s="47">
        <v>13</v>
      </c>
      <c r="O52" s="47">
        <v>9</v>
      </c>
      <c r="P52" s="48">
        <f t="shared" si="2"/>
        <v>229</v>
      </c>
      <c r="Q52" s="45">
        <v>108</v>
      </c>
      <c r="R52" s="45">
        <v>226</v>
      </c>
      <c r="S52" s="45">
        <v>92</v>
      </c>
      <c r="T52" s="39"/>
      <c r="U52" s="5">
        <f t="shared" si="3"/>
        <v>5940</v>
      </c>
      <c r="V52" s="5">
        <f t="shared" si="4"/>
        <v>1</v>
      </c>
    </row>
    <row r="53" spans="1:22" s="5" customFormat="1" ht="13.5">
      <c r="A53" s="40">
        <v>46</v>
      </c>
      <c r="B53" s="115" t="s">
        <v>85</v>
      </c>
      <c r="C53" s="116" t="s">
        <v>6</v>
      </c>
      <c r="D53" s="102">
        <v>9345</v>
      </c>
      <c r="E53" s="103">
        <v>8759</v>
      </c>
      <c r="F53" s="104">
        <v>1140</v>
      </c>
      <c r="G53" s="117">
        <f t="shared" si="0"/>
        <v>0.1301518438177874</v>
      </c>
      <c r="H53" s="117">
        <f t="shared" si="1"/>
        <v>4.030140426989382</v>
      </c>
      <c r="I53" s="105">
        <v>7502</v>
      </c>
      <c r="J53" s="105">
        <v>904</v>
      </c>
      <c r="K53" s="105">
        <v>0</v>
      </c>
      <c r="L53" s="105">
        <v>281</v>
      </c>
      <c r="M53" s="105">
        <v>52</v>
      </c>
      <c r="N53" s="105">
        <v>20</v>
      </c>
      <c r="O53" s="105">
        <v>0</v>
      </c>
      <c r="P53" s="106">
        <f t="shared" si="2"/>
        <v>353</v>
      </c>
      <c r="Q53" s="104">
        <v>118</v>
      </c>
      <c r="R53" s="104">
        <v>546</v>
      </c>
      <c r="S53" s="104">
        <v>57</v>
      </c>
      <c r="T53" s="53"/>
      <c r="U53" s="5">
        <f t="shared" si="3"/>
        <v>8759</v>
      </c>
      <c r="V53" s="5">
        <f t="shared" si="4"/>
        <v>1</v>
      </c>
    </row>
    <row r="54" spans="1:22" s="5" customFormat="1" ht="13.5">
      <c r="A54" s="5">
        <v>47</v>
      </c>
      <c r="B54" s="51" t="s">
        <v>86</v>
      </c>
      <c r="C54" s="52" t="s">
        <v>206</v>
      </c>
      <c r="D54" s="43">
        <v>16296</v>
      </c>
      <c r="E54" s="44">
        <v>14071</v>
      </c>
      <c r="F54" s="45">
        <v>1526</v>
      </c>
      <c r="G54" s="46">
        <f t="shared" si="0"/>
        <v>0.10845000355340771</v>
      </c>
      <c r="H54" s="46">
        <f t="shared" si="1"/>
        <v>3.823466704569682</v>
      </c>
      <c r="I54" s="47">
        <v>8364</v>
      </c>
      <c r="J54" s="47">
        <v>5169</v>
      </c>
      <c r="K54" s="47">
        <v>0</v>
      </c>
      <c r="L54" s="47">
        <v>482</v>
      </c>
      <c r="M54" s="47">
        <v>40</v>
      </c>
      <c r="N54" s="47">
        <v>16</v>
      </c>
      <c r="O54" s="47">
        <v>0</v>
      </c>
      <c r="P54" s="48">
        <f t="shared" si="2"/>
        <v>538</v>
      </c>
      <c r="Q54" s="45">
        <v>596</v>
      </c>
      <c r="R54" s="45">
        <v>611</v>
      </c>
      <c r="S54" s="45">
        <v>196</v>
      </c>
      <c r="T54" s="49"/>
      <c r="U54" s="5">
        <f t="shared" si="3"/>
        <v>14071</v>
      </c>
      <c r="V54" s="5">
        <f t="shared" si="4"/>
        <v>1</v>
      </c>
    </row>
    <row r="55" spans="2:20" s="5" customFormat="1" ht="8.25" customHeight="1">
      <c r="B55" s="118"/>
      <c r="C55" s="119"/>
      <c r="D55" s="120"/>
      <c r="E55" s="121"/>
      <c r="F55" s="120"/>
      <c r="G55" s="122"/>
      <c r="H55" s="122"/>
      <c r="I55" s="120"/>
      <c r="J55" s="120"/>
      <c r="K55" s="120"/>
      <c r="L55" s="120"/>
      <c r="M55" s="120"/>
      <c r="N55" s="120"/>
      <c r="O55" s="120"/>
      <c r="P55" s="121"/>
      <c r="Q55" s="120"/>
      <c r="R55" s="120"/>
      <c r="S55" s="120"/>
      <c r="T55" s="123"/>
    </row>
    <row r="56" spans="2:21" s="5" customFormat="1" ht="13.5">
      <c r="B56" s="287" t="s">
        <v>7</v>
      </c>
      <c r="C56" s="288"/>
      <c r="D56" s="48">
        <f>SUM(D8:D54)</f>
        <v>643490</v>
      </c>
      <c r="E56" s="44">
        <f>SUM(E8:E54)</f>
        <v>602245</v>
      </c>
      <c r="F56" s="44">
        <f>SUM(F8:F54)</f>
        <v>49395</v>
      </c>
      <c r="G56" s="54">
        <f t="shared" si="0"/>
        <v>0.08201811555098008</v>
      </c>
      <c r="H56" s="54">
        <f t="shared" si="1"/>
        <v>2.7346013665534787</v>
      </c>
      <c r="I56" s="55">
        <f>SUM(I8:I55)</f>
        <v>392425</v>
      </c>
      <c r="J56" s="55">
        <f aca="true" t="shared" si="5" ref="J56:O56">SUM(J8:J54)</f>
        <v>182374</v>
      </c>
      <c r="K56" s="55">
        <f t="shared" si="5"/>
        <v>10977</v>
      </c>
      <c r="L56" s="55">
        <f t="shared" si="5"/>
        <v>13821</v>
      </c>
      <c r="M56" s="55">
        <f t="shared" si="5"/>
        <v>1715</v>
      </c>
      <c r="N56" s="55">
        <f t="shared" si="5"/>
        <v>753</v>
      </c>
      <c r="O56" s="55">
        <f t="shared" si="5"/>
        <v>180</v>
      </c>
      <c r="P56" s="48">
        <f>SUM(L56:O56)</f>
        <v>16469</v>
      </c>
      <c r="Q56" s="44">
        <f>SUM(Q8:Q54)</f>
        <v>26699</v>
      </c>
      <c r="R56" s="44">
        <f>SUM(R8:R54)</f>
        <v>44480</v>
      </c>
      <c r="S56" s="44">
        <f>SUM(S8:S54)</f>
        <v>22968</v>
      </c>
      <c r="T56" s="56"/>
      <c r="U56" s="167">
        <f>SUM(U8:U55)</f>
        <v>602245</v>
      </c>
    </row>
    <row r="57" spans="1:20" s="5" customFormat="1" ht="8.25" customHeight="1" thickBot="1">
      <c r="A57" s="1"/>
      <c r="B57" s="125"/>
      <c r="C57" s="126"/>
      <c r="D57" s="127"/>
      <c r="E57" s="127"/>
      <c r="F57" s="127"/>
      <c r="G57" s="128"/>
      <c r="H57" s="128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4"/>
    </row>
    <row r="58" spans="2:20" s="5" customFormat="1" ht="14.25" thickBot="1">
      <c r="B58" s="289" t="s">
        <v>301</v>
      </c>
      <c r="C58" s="290"/>
      <c r="D58" s="175">
        <f>D56+D154</f>
        <v>1106290</v>
      </c>
      <c r="E58" s="176">
        <f>E56+E154</f>
        <v>1024589</v>
      </c>
      <c r="F58" s="176">
        <f>F56+F154</f>
        <v>81368</v>
      </c>
      <c r="G58" s="129">
        <f t="shared" si="0"/>
        <v>0.07941525821573334</v>
      </c>
      <c r="H58" s="129">
        <f t="shared" si="1"/>
        <v>2.6595054211981584</v>
      </c>
      <c r="I58" s="130">
        <f aca="true" t="shared" si="6" ref="I58:S58">I56+I154</f>
        <v>618419</v>
      </c>
      <c r="J58" s="130">
        <f t="shared" si="6"/>
        <v>362018</v>
      </c>
      <c r="K58" s="130">
        <f t="shared" si="6"/>
        <v>16903</v>
      </c>
      <c r="L58" s="130">
        <f t="shared" si="6"/>
        <v>23117</v>
      </c>
      <c r="M58" s="130">
        <f t="shared" si="6"/>
        <v>2776</v>
      </c>
      <c r="N58" s="130">
        <f t="shared" si="6"/>
        <v>1166</v>
      </c>
      <c r="O58" s="130">
        <f t="shared" si="6"/>
        <v>190</v>
      </c>
      <c r="P58" s="175">
        <f t="shared" si="6"/>
        <v>27249</v>
      </c>
      <c r="Q58" s="176">
        <f t="shared" si="6"/>
        <v>56289</v>
      </c>
      <c r="R58" s="176">
        <f t="shared" si="6"/>
        <v>80223</v>
      </c>
      <c r="S58" s="177">
        <f t="shared" si="6"/>
        <v>53943</v>
      </c>
      <c r="T58" s="56"/>
    </row>
    <row r="59" spans="2:8" s="5" customFormat="1" ht="13.5">
      <c r="B59" s="57"/>
      <c r="C59" s="58"/>
      <c r="G59" s="8"/>
      <c r="H59" s="8"/>
    </row>
    <row r="60" spans="2:8" s="5" customFormat="1" ht="17.25">
      <c r="B60" s="174" t="s">
        <v>295</v>
      </c>
      <c r="C60" s="58"/>
      <c r="G60" s="8"/>
      <c r="H60" s="8"/>
    </row>
    <row r="61" spans="2:8" s="5" customFormat="1" ht="10.5" customHeight="1">
      <c r="B61" s="174"/>
      <c r="C61" s="58"/>
      <c r="G61" s="8"/>
      <c r="H61" s="8"/>
    </row>
    <row r="62" spans="2:20" s="5" customFormat="1" ht="13.5" customHeight="1">
      <c r="B62" s="2"/>
      <c r="C62" s="9"/>
      <c r="D62" s="291" t="s">
        <v>26</v>
      </c>
      <c r="E62" s="291" t="s">
        <v>27</v>
      </c>
      <c r="F62" s="291" t="s">
        <v>285</v>
      </c>
      <c r="G62" s="297" t="s">
        <v>276</v>
      </c>
      <c r="H62" s="297" t="s">
        <v>275</v>
      </c>
      <c r="I62" s="299" t="s">
        <v>24</v>
      </c>
      <c r="J62" s="300"/>
      <c r="K62" s="301"/>
      <c r="L62" s="299" t="s">
        <v>25</v>
      </c>
      <c r="M62" s="300"/>
      <c r="N62" s="300"/>
      <c r="O62" s="300"/>
      <c r="P62" s="301"/>
      <c r="Q62" s="291" t="s">
        <v>298</v>
      </c>
      <c r="R62" s="291" t="s">
        <v>299</v>
      </c>
      <c r="S62" s="291" t="s">
        <v>300</v>
      </c>
      <c r="T62" s="294" t="s">
        <v>34</v>
      </c>
    </row>
    <row r="63" spans="2:20" s="5" customFormat="1" ht="13.5">
      <c r="B63" s="11"/>
      <c r="C63" s="12"/>
      <c r="D63" s="292"/>
      <c r="E63" s="292"/>
      <c r="F63" s="292"/>
      <c r="G63" s="298"/>
      <c r="H63" s="298"/>
      <c r="I63" s="302"/>
      <c r="J63" s="303"/>
      <c r="K63" s="304"/>
      <c r="L63" s="305"/>
      <c r="M63" s="306"/>
      <c r="N63" s="306"/>
      <c r="O63" s="306"/>
      <c r="P63" s="307"/>
      <c r="Q63" s="292"/>
      <c r="R63" s="292"/>
      <c r="S63" s="292"/>
      <c r="T63" s="295"/>
    </row>
    <row r="64" spans="2:20" s="5" customFormat="1" ht="15" customHeight="1">
      <c r="B64" s="11"/>
      <c r="C64" s="12"/>
      <c r="D64" s="293"/>
      <c r="E64" s="293"/>
      <c r="F64" s="293"/>
      <c r="G64" s="298"/>
      <c r="H64" s="298"/>
      <c r="I64" s="14" t="s">
        <v>31</v>
      </c>
      <c r="J64" s="14" t="s">
        <v>30</v>
      </c>
      <c r="K64" s="14" t="s">
        <v>286</v>
      </c>
      <c r="L64" s="14" t="s">
        <v>0</v>
      </c>
      <c r="M64" s="14" t="s">
        <v>1</v>
      </c>
      <c r="N64" s="14" t="s">
        <v>2</v>
      </c>
      <c r="O64" s="15" t="s">
        <v>287</v>
      </c>
      <c r="P64" s="16" t="s">
        <v>3</v>
      </c>
      <c r="Q64" s="293"/>
      <c r="R64" s="293"/>
      <c r="S64" s="293"/>
      <c r="T64" s="296"/>
    </row>
    <row r="65" spans="2:20" s="5" customFormat="1" ht="15" customHeight="1">
      <c r="B65" s="17"/>
      <c r="C65" s="18"/>
      <c r="D65" s="19" t="s">
        <v>28</v>
      </c>
      <c r="E65" s="19" t="s">
        <v>28</v>
      </c>
      <c r="F65" s="19" t="s">
        <v>29</v>
      </c>
      <c r="G65" s="20" t="s">
        <v>277</v>
      </c>
      <c r="H65" s="20" t="s">
        <v>288</v>
      </c>
      <c r="I65" s="21" t="s">
        <v>28</v>
      </c>
      <c r="J65" s="21" t="s">
        <v>28</v>
      </c>
      <c r="K65" s="21" t="s">
        <v>28</v>
      </c>
      <c r="L65" s="21" t="s">
        <v>28</v>
      </c>
      <c r="M65" s="21" t="s">
        <v>28</v>
      </c>
      <c r="N65" s="21" t="s">
        <v>28</v>
      </c>
      <c r="O65" s="21" t="s">
        <v>28</v>
      </c>
      <c r="P65" s="21" t="s">
        <v>28</v>
      </c>
      <c r="Q65" s="19" t="s">
        <v>28</v>
      </c>
      <c r="R65" s="19" t="s">
        <v>28</v>
      </c>
      <c r="S65" s="19" t="s">
        <v>28</v>
      </c>
      <c r="T65" s="12"/>
    </row>
    <row r="66" spans="1:22" s="5" customFormat="1" ht="13.5">
      <c r="A66" s="5">
        <v>1</v>
      </c>
      <c r="B66" s="59" t="s">
        <v>279</v>
      </c>
      <c r="C66" s="60" t="s">
        <v>207</v>
      </c>
      <c r="D66" s="24">
        <v>14327</v>
      </c>
      <c r="E66" s="25">
        <v>13636</v>
      </c>
      <c r="F66" s="26">
        <v>1135</v>
      </c>
      <c r="G66" s="27">
        <f>F66/E66</f>
        <v>0.08323555294807862</v>
      </c>
      <c r="H66" s="27">
        <f>P66/E66*100</f>
        <v>2.5374009973599296</v>
      </c>
      <c r="I66" s="28">
        <v>8202</v>
      </c>
      <c r="J66" s="28">
        <v>5088</v>
      </c>
      <c r="K66" s="28">
        <v>0</v>
      </c>
      <c r="L66" s="28">
        <v>304</v>
      </c>
      <c r="M66" s="28">
        <v>31</v>
      </c>
      <c r="N66" s="28">
        <v>11</v>
      </c>
      <c r="O66" s="28">
        <v>0</v>
      </c>
      <c r="P66" s="29">
        <f aca="true" t="shared" si="7" ref="P66:P135">SUM(L66:O66)</f>
        <v>346</v>
      </c>
      <c r="Q66" s="26">
        <v>201</v>
      </c>
      <c r="R66" s="26">
        <v>0</v>
      </c>
      <c r="S66" s="26">
        <v>0</v>
      </c>
      <c r="T66" s="61"/>
      <c r="U66" s="5">
        <f>I66+J66+K66+P66</f>
        <v>13636</v>
      </c>
      <c r="V66" s="5">
        <f>E66/U66</f>
        <v>1</v>
      </c>
    </row>
    <row r="67" spans="1:22" s="5" customFormat="1" ht="13.5">
      <c r="A67" s="5">
        <v>4</v>
      </c>
      <c r="B67" s="62" t="s">
        <v>87</v>
      </c>
      <c r="C67" s="63" t="s">
        <v>208</v>
      </c>
      <c r="D67" s="33">
        <v>9386</v>
      </c>
      <c r="E67" s="34">
        <v>8814</v>
      </c>
      <c r="F67" s="35">
        <v>751</v>
      </c>
      <c r="G67" s="36">
        <f>F67/E67</f>
        <v>0.08520535511685955</v>
      </c>
      <c r="H67" s="36">
        <f>P67/E67*100</f>
        <v>3.0746539596097118</v>
      </c>
      <c r="I67" s="37">
        <v>3395</v>
      </c>
      <c r="J67" s="37">
        <v>5148</v>
      </c>
      <c r="K67" s="37">
        <v>0</v>
      </c>
      <c r="L67" s="37">
        <v>250</v>
      </c>
      <c r="M67" s="37">
        <v>21</v>
      </c>
      <c r="N67" s="37">
        <v>0</v>
      </c>
      <c r="O67" s="37">
        <v>0</v>
      </c>
      <c r="P67" s="38">
        <f t="shared" si="7"/>
        <v>271</v>
      </c>
      <c r="Q67" s="35">
        <v>236</v>
      </c>
      <c r="R67" s="35">
        <v>506</v>
      </c>
      <c r="S67" s="35">
        <v>751</v>
      </c>
      <c r="T67" s="64"/>
      <c r="U67" s="5">
        <f>I67+J67+K67+P67</f>
        <v>8814</v>
      </c>
      <c r="V67" s="5">
        <f>E67/U67</f>
        <v>1</v>
      </c>
    </row>
    <row r="68" spans="1:22" s="5" customFormat="1" ht="13.5">
      <c r="A68" s="5">
        <v>11</v>
      </c>
      <c r="B68" s="62" t="s">
        <v>88</v>
      </c>
      <c r="C68" s="63" t="s">
        <v>23</v>
      </c>
      <c r="D68" s="33">
        <v>11248</v>
      </c>
      <c r="E68" s="34">
        <v>8389</v>
      </c>
      <c r="F68" s="35">
        <v>781</v>
      </c>
      <c r="G68" s="36">
        <f>F68/E68</f>
        <v>0.09309810466086542</v>
      </c>
      <c r="H68" s="36">
        <f>P68/E68*100</f>
        <v>3.111217069972583</v>
      </c>
      <c r="I68" s="37">
        <v>1556</v>
      </c>
      <c r="J68" s="37">
        <v>6572</v>
      </c>
      <c r="K68" s="37">
        <v>0</v>
      </c>
      <c r="L68" s="37">
        <v>216</v>
      </c>
      <c r="M68" s="37">
        <v>29</v>
      </c>
      <c r="N68" s="37">
        <v>16</v>
      </c>
      <c r="O68" s="37">
        <v>0</v>
      </c>
      <c r="P68" s="38">
        <f t="shared" si="7"/>
        <v>261</v>
      </c>
      <c r="Q68" s="35">
        <v>663</v>
      </c>
      <c r="R68" s="35">
        <v>1030</v>
      </c>
      <c r="S68" s="35">
        <v>455</v>
      </c>
      <c r="T68" s="64"/>
      <c r="U68" s="5">
        <f>I68+J68+K68+P68</f>
        <v>8389</v>
      </c>
      <c r="V68" s="5">
        <f>E68/U68</f>
        <v>1</v>
      </c>
    </row>
    <row r="69" spans="1:22" s="5" customFormat="1" ht="13.5">
      <c r="A69" s="5">
        <v>12</v>
      </c>
      <c r="B69" s="62" t="s">
        <v>89</v>
      </c>
      <c r="C69" s="63" t="s">
        <v>209</v>
      </c>
      <c r="D69" s="33">
        <v>8634</v>
      </c>
      <c r="E69" s="34">
        <v>8033</v>
      </c>
      <c r="F69" s="35">
        <v>746</v>
      </c>
      <c r="G69" s="36">
        <f>F69/E69</f>
        <v>0.09286692393875265</v>
      </c>
      <c r="H69" s="36">
        <f>P69/E69*100</f>
        <v>3.186854226316445</v>
      </c>
      <c r="I69" s="37">
        <v>3926</v>
      </c>
      <c r="J69" s="37">
        <v>3851</v>
      </c>
      <c r="K69" s="37">
        <v>0</v>
      </c>
      <c r="L69" s="37">
        <v>213</v>
      </c>
      <c r="M69" s="37">
        <v>28</v>
      </c>
      <c r="N69" s="37">
        <v>15</v>
      </c>
      <c r="O69" s="37">
        <v>0</v>
      </c>
      <c r="P69" s="38">
        <f t="shared" si="7"/>
        <v>256</v>
      </c>
      <c r="Q69" s="35">
        <v>44</v>
      </c>
      <c r="R69" s="35">
        <v>332</v>
      </c>
      <c r="S69" s="35">
        <v>666</v>
      </c>
      <c r="T69" s="64"/>
      <c r="U69" s="5">
        <f>I69+J69+K69+P69</f>
        <v>8033</v>
      </c>
      <c r="V69" s="5">
        <f>E69/U69</f>
        <v>1</v>
      </c>
    </row>
    <row r="70" spans="1:22" s="40" customFormat="1" ht="13.5">
      <c r="A70" s="40">
        <v>14</v>
      </c>
      <c r="B70" s="134" t="s">
        <v>90</v>
      </c>
      <c r="C70" s="135" t="s">
        <v>210</v>
      </c>
      <c r="D70" s="109">
        <v>33168</v>
      </c>
      <c r="E70" s="171">
        <v>31410</v>
      </c>
      <c r="F70" s="111">
        <v>2450</v>
      </c>
      <c r="G70" s="172">
        <f>F70/E70</f>
        <v>0.07800063673989176</v>
      </c>
      <c r="H70" s="172">
        <f>P70/E70*100</f>
        <v>2.76981852913085</v>
      </c>
      <c r="I70" s="113">
        <v>27031</v>
      </c>
      <c r="J70" s="113">
        <v>3509</v>
      </c>
      <c r="K70" s="113">
        <v>0</v>
      </c>
      <c r="L70" s="113">
        <v>756</v>
      </c>
      <c r="M70" s="113">
        <v>83</v>
      </c>
      <c r="N70" s="113">
        <v>31</v>
      </c>
      <c r="O70" s="113">
        <v>0</v>
      </c>
      <c r="P70" s="173">
        <f t="shared" si="7"/>
        <v>870</v>
      </c>
      <c r="Q70" s="111">
        <v>3994</v>
      </c>
      <c r="R70" s="111">
        <v>3404</v>
      </c>
      <c r="S70" s="111">
        <v>2492</v>
      </c>
      <c r="T70" s="185"/>
      <c r="U70" s="40">
        <f>I70+J70+K70+P70</f>
        <v>31410</v>
      </c>
      <c r="V70" s="40">
        <f>E70/U70</f>
        <v>1</v>
      </c>
    </row>
    <row r="71" spans="1:22" s="5" customFormat="1" ht="13.5">
      <c r="A71" s="5">
        <v>14</v>
      </c>
      <c r="B71" s="59" t="s">
        <v>91</v>
      </c>
      <c r="C71" s="60" t="s">
        <v>211</v>
      </c>
      <c r="D71" s="24">
        <v>13507</v>
      </c>
      <c r="E71" s="25">
        <v>12888</v>
      </c>
      <c r="F71" s="26">
        <v>830</v>
      </c>
      <c r="G71" s="186">
        <f aca="true" t="shared" si="8" ref="G71:G134">F71/E71</f>
        <v>0.0644009931719429</v>
      </c>
      <c r="H71" s="186">
        <f aca="true" t="shared" si="9" ref="H71:H134">P71/E71*100</f>
        <v>1.8544382371198016</v>
      </c>
      <c r="I71" s="28">
        <v>11969</v>
      </c>
      <c r="J71" s="28">
        <v>680</v>
      </c>
      <c r="K71" s="28">
        <v>0</v>
      </c>
      <c r="L71" s="28">
        <v>201</v>
      </c>
      <c r="M71" s="28">
        <v>27</v>
      </c>
      <c r="N71" s="28">
        <v>11</v>
      </c>
      <c r="O71" s="28">
        <v>0</v>
      </c>
      <c r="P71" s="29">
        <f t="shared" si="7"/>
        <v>239</v>
      </c>
      <c r="Q71" s="26">
        <v>568</v>
      </c>
      <c r="R71" s="26">
        <v>1736</v>
      </c>
      <c r="S71" s="26">
        <v>867</v>
      </c>
      <c r="T71" s="61"/>
      <c r="U71" s="40">
        <f aca="true" t="shared" si="10" ref="U71:U134">I71+J71+K71+P71</f>
        <v>12888</v>
      </c>
      <c r="V71" s="40">
        <f aca="true" t="shared" si="11" ref="V71:V134">E71/U71</f>
        <v>1</v>
      </c>
    </row>
    <row r="72" spans="1:22" s="5" customFormat="1" ht="13.5">
      <c r="A72" s="5">
        <v>15</v>
      </c>
      <c r="B72" s="62" t="s">
        <v>92</v>
      </c>
      <c r="C72" s="137" t="s">
        <v>222</v>
      </c>
      <c r="D72" s="102">
        <v>6553</v>
      </c>
      <c r="E72" s="103">
        <v>6383</v>
      </c>
      <c r="F72" s="104">
        <v>279</v>
      </c>
      <c r="G72" s="172">
        <f t="shared" si="8"/>
        <v>0.043709854300485664</v>
      </c>
      <c r="H72" s="172">
        <f t="shared" si="9"/>
        <v>1.723327588908037</v>
      </c>
      <c r="I72" s="105">
        <v>1463</v>
      </c>
      <c r="J72" s="105">
        <v>4809</v>
      </c>
      <c r="K72" s="105">
        <v>1</v>
      </c>
      <c r="L72" s="105">
        <v>98</v>
      </c>
      <c r="M72" s="105">
        <v>9</v>
      </c>
      <c r="N72" s="105">
        <v>3</v>
      </c>
      <c r="O72" s="105">
        <v>0</v>
      </c>
      <c r="P72" s="144">
        <f t="shared" si="7"/>
        <v>110</v>
      </c>
      <c r="Q72" s="104">
        <v>85</v>
      </c>
      <c r="R72" s="104">
        <v>187</v>
      </c>
      <c r="S72" s="104">
        <v>242</v>
      </c>
      <c r="T72" s="64"/>
      <c r="U72" s="40">
        <f t="shared" si="10"/>
        <v>6383</v>
      </c>
      <c r="V72" s="40">
        <f t="shared" si="11"/>
        <v>1</v>
      </c>
    </row>
    <row r="73" spans="1:22" s="40" customFormat="1" ht="13.5">
      <c r="A73" s="40">
        <v>22</v>
      </c>
      <c r="B73" s="62" t="s">
        <v>93</v>
      </c>
      <c r="C73" s="63" t="s">
        <v>227</v>
      </c>
      <c r="D73" s="33">
        <v>6044</v>
      </c>
      <c r="E73" s="142">
        <v>5565</v>
      </c>
      <c r="F73" s="35">
        <v>398</v>
      </c>
      <c r="G73" s="172">
        <f t="shared" si="8"/>
        <v>0.07151841868823001</v>
      </c>
      <c r="H73" s="172">
        <f t="shared" si="9"/>
        <v>2.0844564240790655</v>
      </c>
      <c r="I73" s="37">
        <v>2182</v>
      </c>
      <c r="J73" s="37">
        <v>3257</v>
      </c>
      <c r="K73" s="37">
        <v>10</v>
      </c>
      <c r="L73" s="37">
        <v>89</v>
      </c>
      <c r="M73" s="37">
        <v>14</v>
      </c>
      <c r="N73" s="37">
        <v>7</v>
      </c>
      <c r="O73" s="37">
        <v>6</v>
      </c>
      <c r="P73" s="144">
        <f t="shared" si="7"/>
        <v>116</v>
      </c>
      <c r="Q73" s="35">
        <v>442</v>
      </c>
      <c r="R73" s="35">
        <v>515</v>
      </c>
      <c r="S73" s="35">
        <v>50</v>
      </c>
      <c r="T73" s="64"/>
      <c r="U73" s="40">
        <f t="shared" si="10"/>
        <v>5565</v>
      </c>
      <c r="V73" s="40">
        <f t="shared" si="11"/>
        <v>1</v>
      </c>
    </row>
    <row r="74" spans="1:22" s="40" customFormat="1" ht="13.5">
      <c r="A74" s="5">
        <v>22</v>
      </c>
      <c r="B74" s="62" t="s">
        <v>94</v>
      </c>
      <c r="C74" s="137" t="s">
        <v>228</v>
      </c>
      <c r="D74" s="33">
        <v>7849</v>
      </c>
      <c r="E74" s="142">
        <v>7583</v>
      </c>
      <c r="F74" s="35">
        <v>498</v>
      </c>
      <c r="G74" s="172">
        <f t="shared" si="8"/>
        <v>0.06567321640511671</v>
      </c>
      <c r="H74" s="172">
        <f t="shared" si="9"/>
        <v>2.2550441777660555</v>
      </c>
      <c r="I74" s="37">
        <v>5743</v>
      </c>
      <c r="J74" s="37">
        <v>1669</v>
      </c>
      <c r="K74" s="37">
        <v>0</v>
      </c>
      <c r="L74" s="37">
        <v>148</v>
      </c>
      <c r="M74" s="37">
        <v>21</v>
      </c>
      <c r="N74" s="37">
        <v>2</v>
      </c>
      <c r="O74" s="37">
        <v>0</v>
      </c>
      <c r="P74" s="144">
        <f t="shared" si="7"/>
        <v>171</v>
      </c>
      <c r="Q74" s="35">
        <v>562</v>
      </c>
      <c r="R74" s="35">
        <v>703</v>
      </c>
      <c r="S74" s="35">
        <v>6</v>
      </c>
      <c r="T74" s="64"/>
      <c r="U74" s="40">
        <f t="shared" si="10"/>
        <v>7583</v>
      </c>
      <c r="V74" s="40">
        <f t="shared" si="11"/>
        <v>1</v>
      </c>
    </row>
    <row r="75" spans="1:22" s="5" customFormat="1" ht="13.5">
      <c r="A75" s="40">
        <v>23</v>
      </c>
      <c r="B75" s="41" t="s">
        <v>95</v>
      </c>
      <c r="C75" s="65" t="s">
        <v>8</v>
      </c>
      <c r="D75" s="43">
        <v>20264</v>
      </c>
      <c r="E75" s="44">
        <v>19514</v>
      </c>
      <c r="F75" s="45">
        <v>1111</v>
      </c>
      <c r="G75" s="164">
        <f t="shared" si="8"/>
        <v>0.05693348365276212</v>
      </c>
      <c r="H75" s="164">
        <f t="shared" si="9"/>
        <v>1.7782105155273138</v>
      </c>
      <c r="I75" s="47">
        <v>12471</v>
      </c>
      <c r="J75" s="47">
        <v>6696</v>
      </c>
      <c r="K75" s="47">
        <v>0</v>
      </c>
      <c r="L75" s="47">
        <v>285</v>
      </c>
      <c r="M75" s="47">
        <v>40</v>
      </c>
      <c r="N75" s="47">
        <v>22</v>
      </c>
      <c r="O75" s="47">
        <v>0</v>
      </c>
      <c r="P75" s="48">
        <f t="shared" si="7"/>
        <v>347</v>
      </c>
      <c r="Q75" s="45">
        <v>130</v>
      </c>
      <c r="R75" s="45">
        <v>2367</v>
      </c>
      <c r="S75" s="45">
        <v>3108</v>
      </c>
      <c r="T75" s="66"/>
      <c r="U75" s="40">
        <f t="shared" si="10"/>
        <v>19514</v>
      </c>
      <c r="V75" s="40">
        <f t="shared" si="11"/>
        <v>1</v>
      </c>
    </row>
    <row r="76" spans="1:22" s="5" customFormat="1" ht="13.5">
      <c r="A76" s="40">
        <v>26</v>
      </c>
      <c r="B76" s="59" t="s">
        <v>96</v>
      </c>
      <c r="C76" s="60" t="s">
        <v>212</v>
      </c>
      <c r="D76" s="24">
        <v>11542</v>
      </c>
      <c r="E76" s="25">
        <v>10999</v>
      </c>
      <c r="F76" s="26">
        <v>473</v>
      </c>
      <c r="G76" s="139">
        <f t="shared" si="8"/>
        <v>0.0430039094463133</v>
      </c>
      <c r="H76" s="139">
        <f t="shared" si="9"/>
        <v>1.454677697972543</v>
      </c>
      <c r="I76" s="28">
        <v>4230</v>
      </c>
      <c r="J76" s="28">
        <v>6609</v>
      </c>
      <c r="K76" s="28">
        <v>0</v>
      </c>
      <c r="L76" s="28">
        <v>143</v>
      </c>
      <c r="M76" s="28">
        <v>13</v>
      </c>
      <c r="N76" s="28">
        <v>4</v>
      </c>
      <c r="O76" s="28">
        <v>0</v>
      </c>
      <c r="P76" s="29">
        <f t="shared" si="7"/>
        <v>160</v>
      </c>
      <c r="Q76" s="26">
        <v>1224</v>
      </c>
      <c r="R76" s="26">
        <v>821</v>
      </c>
      <c r="S76" s="26">
        <v>7562</v>
      </c>
      <c r="T76" s="61"/>
      <c r="U76" s="40">
        <f t="shared" si="10"/>
        <v>10999</v>
      </c>
      <c r="V76" s="40">
        <f t="shared" si="11"/>
        <v>1</v>
      </c>
    </row>
    <row r="77" spans="1:22" s="5" customFormat="1" ht="13.5">
      <c r="A77" s="5">
        <v>27</v>
      </c>
      <c r="B77" s="62" t="s">
        <v>97</v>
      </c>
      <c r="C77" s="63" t="s">
        <v>213</v>
      </c>
      <c r="D77" s="33">
        <v>22321</v>
      </c>
      <c r="E77" s="34">
        <v>20610</v>
      </c>
      <c r="F77" s="35">
        <v>1627</v>
      </c>
      <c r="G77" s="143">
        <f t="shared" si="8"/>
        <v>0.07894226103833091</v>
      </c>
      <c r="H77" s="143">
        <f t="shared" si="9"/>
        <v>2.7899078117418727</v>
      </c>
      <c r="I77" s="37">
        <v>5548</v>
      </c>
      <c r="J77" s="37">
        <v>14487</v>
      </c>
      <c r="K77" s="37">
        <v>0</v>
      </c>
      <c r="L77" s="37">
        <v>490</v>
      </c>
      <c r="M77" s="37">
        <v>61</v>
      </c>
      <c r="N77" s="37">
        <v>24</v>
      </c>
      <c r="O77" s="37">
        <v>0</v>
      </c>
      <c r="P77" s="38">
        <f t="shared" si="7"/>
        <v>575</v>
      </c>
      <c r="Q77" s="35">
        <v>1537</v>
      </c>
      <c r="R77" s="35">
        <v>1652</v>
      </c>
      <c r="S77" s="35">
        <v>909</v>
      </c>
      <c r="T77" s="64"/>
      <c r="U77" s="40">
        <f t="shared" si="10"/>
        <v>20610</v>
      </c>
      <c r="V77" s="40">
        <f t="shared" si="11"/>
        <v>1</v>
      </c>
    </row>
    <row r="78" spans="1:22" s="40" customFormat="1" ht="13.5">
      <c r="A78" s="5">
        <v>27</v>
      </c>
      <c r="B78" s="62" t="s">
        <v>98</v>
      </c>
      <c r="C78" s="63" t="s">
        <v>232</v>
      </c>
      <c r="D78" s="33">
        <v>7956</v>
      </c>
      <c r="E78" s="142">
        <v>7727</v>
      </c>
      <c r="F78" s="35">
        <v>505</v>
      </c>
      <c r="G78" s="143">
        <f t="shared" si="8"/>
        <v>0.06535524783227643</v>
      </c>
      <c r="H78" s="143">
        <f t="shared" si="9"/>
        <v>1.9930115180535783</v>
      </c>
      <c r="I78" s="37">
        <v>1187</v>
      </c>
      <c r="J78" s="37">
        <v>6386</v>
      </c>
      <c r="K78" s="37">
        <v>0</v>
      </c>
      <c r="L78" s="37">
        <v>128</v>
      </c>
      <c r="M78" s="37">
        <v>17</v>
      </c>
      <c r="N78" s="37">
        <v>9</v>
      </c>
      <c r="O78" s="37">
        <v>0</v>
      </c>
      <c r="P78" s="144">
        <f t="shared" si="7"/>
        <v>154</v>
      </c>
      <c r="Q78" s="35">
        <v>50</v>
      </c>
      <c r="R78" s="35">
        <v>474</v>
      </c>
      <c r="S78" s="35">
        <v>22</v>
      </c>
      <c r="T78" s="64"/>
      <c r="U78" s="40">
        <f t="shared" si="10"/>
        <v>7727</v>
      </c>
      <c r="V78" s="40">
        <f t="shared" si="11"/>
        <v>1</v>
      </c>
    </row>
    <row r="79" spans="1:22" s="5" customFormat="1" ht="13.5">
      <c r="A79" s="5">
        <v>28</v>
      </c>
      <c r="B79" s="62" t="s">
        <v>99</v>
      </c>
      <c r="C79" s="63" t="s">
        <v>214</v>
      </c>
      <c r="D79" s="33">
        <v>12752</v>
      </c>
      <c r="E79" s="34">
        <v>12334</v>
      </c>
      <c r="F79" s="35">
        <v>860</v>
      </c>
      <c r="G79" s="143">
        <f t="shared" si="8"/>
        <v>0.0697259607588779</v>
      </c>
      <c r="H79" s="143">
        <f t="shared" si="9"/>
        <v>2.0674558131992864</v>
      </c>
      <c r="I79" s="37">
        <v>1611</v>
      </c>
      <c r="J79" s="37">
        <v>10465</v>
      </c>
      <c r="K79" s="37">
        <v>3</v>
      </c>
      <c r="L79" s="37">
        <v>215</v>
      </c>
      <c r="M79" s="37">
        <v>30</v>
      </c>
      <c r="N79" s="37">
        <v>10</v>
      </c>
      <c r="O79" s="37">
        <v>0</v>
      </c>
      <c r="P79" s="38">
        <f t="shared" si="7"/>
        <v>255</v>
      </c>
      <c r="Q79" s="35">
        <v>1333</v>
      </c>
      <c r="R79" s="35">
        <v>1887</v>
      </c>
      <c r="S79" s="35">
        <v>900</v>
      </c>
      <c r="T79" s="64"/>
      <c r="U79" s="40">
        <f t="shared" si="10"/>
        <v>12334</v>
      </c>
      <c r="V79" s="40">
        <f t="shared" si="11"/>
        <v>1</v>
      </c>
    </row>
    <row r="80" spans="1:22" s="5" customFormat="1" ht="13.5">
      <c r="A80" s="40">
        <v>34</v>
      </c>
      <c r="B80" s="41" t="s">
        <v>100</v>
      </c>
      <c r="C80" s="65" t="s">
        <v>215</v>
      </c>
      <c r="D80" s="43">
        <v>11614</v>
      </c>
      <c r="E80" s="44">
        <v>10944</v>
      </c>
      <c r="F80" s="45">
        <v>580</v>
      </c>
      <c r="G80" s="164">
        <f t="shared" si="8"/>
        <v>0.05299707602339181</v>
      </c>
      <c r="H80" s="164">
        <f t="shared" si="9"/>
        <v>1.9645467836257309</v>
      </c>
      <c r="I80" s="47">
        <v>8139</v>
      </c>
      <c r="J80" s="47">
        <v>2590</v>
      </c>
      <c r="K80" s="47">
        <v>0</v>
      </c>
      <c r="L80" s="47">
        <v>199</v>
      </c>
      <c r="M80" s="47">
        <v>13</v>
      </c>
      <c r="N80" s="47">
        <v>3</v>
      </c>
      <c r="O80" s="47">
        <v>0</v>
      </c>
      <c r="P80" s="48">
        <f t="shared" si="7"/>
        <v>215</v>
      </c>
      <c r="Q80" s="45">
        <v>351</v>
      </c>
      <c r="R80" s="45">
        <v>512</v>
      </c>
      <c r="S80" s="45">
        <v>45</v>
      </c>
      <c r="T80" s="66"/>
      <c r="U80" s="40">
        <f t="shared" si="10"/>
        <v>10944</v>
      </c>
      <c r="V80" s="40">
        <f t="shared" si="11"/>
        <v>1</v>
      </c>
    </row>
    <row r="81" spans="1:22" s="5" customFormat="1" ht="13.5">
      <c r="A81" s="5">
        <v>40</v>
      </c>
      <c r="B81" s="59" t="s">
        <v>101</v>
      </c>
      <c r="C81" s="60" t="s">
        <v>9</v>
      </c>
      <c r="D81" s="24">
        <v>8509</v>
      </c>
      <c r="E81" s="25">
        <v>5485</v>
      </c>
      <c r="F81" s="26">
        <v>1047</v>
      </c>
      <c r="G81" s="139">
        <f t="shared" si="8"/>
        <v>0.19088422971741112</v>
      </c>
      <c r="H81" s="139">
        <f t="shared" si="9"/>
        <v>6.5815861440291705</v>
      </c>
      <c r="I81" s="28">
        <v>1629</v>
      </c>
      <c r="J81" s="28">
        <v>3495</v>
      </c>
      <c r="K81" s="28">
        <v>0</v>
      </c>
      <c r="L81" s="28">
        <v>309</v>
      </c>
      <c r="M81" s="28">
        <v>39</v>
      </c>
      <c r="N81" s="28">
        <v>13</v>
      </c>
      <c r="O81" s="28">
        <v>0</v>
      </c>
      <c r="P81" s="29">
        <f t="shared" si="7"/>
        <v>361</v>
      </c>
      <c r="Q81" s="26">
        <v>496</v>
      </c>
      <c r="R81" s="26">
        <v>89</v>
      </c>
      <c r="S81" s="26">
        <v>182</v>
      </c>
      <c r="T81" s="61"/>
      <c r="U81" s="40">
        <f t="shared" si="10"/>
        <v>5485</v>
      </c>
      <c r="V81" s="40">
        <f t="shared" si="11"/>
        <v>1</v>
      </c>
    </row>
    <row r="82" spans="1:22" s="5" customFormat="1" ht="13.5">
      <c r="A82" s="5">
        <v>40</v>
      </c>
      <c r="B82" s="62" t="s">
        <v>102</v>
      </c>
      <c r="C82" s="63" t="s">
        <v>216</v>
      </c>
      <c r="D82" s="33">
        <v>13731</v>
      </c>
      <c r="E82" s="34">
        <v>13086</v>
      </c>
      <c r="F82" s="35">
        <v>1037</v>
      </c>
      <c r="G82" s="143">
        <f t="shared" si="8"/>
        <v>0.07924499465077181</v>
      </c>
      <c r="H82" s="143">
        <f t="shared" si="9"/>
        <v>2.5141372459116615</v>
      </c>
      <c r="I82" s="37">
        <v>11220</v>
      </c>
      <c r="J82" s="37">
        <v>1536</v>
      </c>
      <c r="K82" s="37">
        <v>1</v>
      </c>
      <c r="L82" s="37">
        <v>293</v>
      </c>
      <c r="M82" s="37">
        <v>25</v>
      </c>
      <c r="N82" s="37">
        <v>11</v>
      </c>
      <c r="O82" s="37">
        <v>0</v>
      </c>
      <c r="P82" s="38">
        <f t="shared" si="7"/>
        <v>329</v>
      </c>
      <c r="Q82" s="35">
        <v>605</v>
      </c>
      <c r="R82" s="35">
        <v>510</v>
      </c>
      <c r="S82" s="35">
        <v>1014</v>
      </c>
      <c r="T82" s="64"/>
      <c r="U82" s="40">
        <f t="shared" si="10"/>
        <v>13086</v>
      </c>
      <c r="V82" s="40">
        <f t="shared" si="11"/>
        <v>1</v>
      </c>
    </row>
    <row r="83" spans="1:22" s="5" customFormat="1" ht="13.5">
      <c r="A83" s="5">
        <v>1</v>
      </c>
      <c r="B83" s="62" t="s">
        <v>103</v>
      </c>
      <c r="C83" s="63" t="s">
        <v>217</v>
      </c>
      <c r="D83" s="33">
        <v>2821</v>
      </c>
      <c r="E83" s="34">
        <v>2662</v>
      </c>
      <c r="F83" s="35">
        <v>368</v>
      </c>
      <c r="G83" s="143">
        <f t="shared" si="8"/>
        <v>0.1382419233658903</v>
      </c>
      <c r="H83" s="143">
        <f t="shared" si="9"/>
        <v>4.808414725770098</v>
      </c>
      <c r="I83" s="37">
        <v>2334</v>
      </c>
      <c r="J83" s="37">
        <v>200</v>
      </c>
      <c r="K83" s="37">
        <v>0</v>
      </c>
      <c r="L83" s="37">
        <v>118</v>
      </c>
      <c r="M83" s="37">
        <v>9</v>
      </c>
      <c r="N83" s="37">
        <v>1</v>
      </c>
      <c r="O83" s="37">
        <v>0</v>
      </c>
      <c r="P83" s="38">
        <f t="shared" si="7"/>
        <v>128</v>
      </c>
      <c r="Q83" s="35">
        <v>78</v>
      </c>
      <c r="R83" s="35">
        <v>95</v>
      </c>
      <c r="S83" s="35">
        <v>11</v>
      </c>
      <c r="T83" s="64"/>
      <c r="U83" s="40">
        <f t="shared" si="10"/>
        <v>2662</v>
      </c>
      <c r="V83" s="40">
        <f t="shared" si="11"/>
        <v>1</v>
      </c>
    </row>
    <row r="84" spans="1:22" s="5" customFormat="1" ht="13.5">
      <c r="A84" s="5">
        <v>1</v>
      </c>
      <c r="B84" s="62" t="s">
        <v>104</v>
      </c>
      <c r="C84" s="63" t="s">
        <v>247</v>
      </c>
      <c r="D84" s="33">
        <v>1886</v>
      </c>
      <c r="E84" s="34">
        <v>1738</v>
      </c>
      <c r="F84" s="35">
        <v>295</v>
      </c>
      <c r="G84" s="143">
        <f t="shared" si="8"/>
        <v>0.16973532796317606</v>
      </c>
      <c r="H84" s="143">
        <f t="shared" si="9"/>
        <v>5.350978135788263</v>
      </c>
      <c r="I84" s="37">
        <v>1313</v>
      </c>
      <c r="J84" s="37">
        <v>332</v>
      </c>
      <c r="K84" s="37">
        <v>0</v>
      </c>
      <c r="L84" s="37">
        <v>89</v>
      </c>
      <c r="M84" s="37">
        <v>3</v>
      </c>
      <c r="N84" s="37">
        <v>1</v>
      </c>
      <c r="O84" s="37">
        <v>0</v>
      </c>
      <c r="P84" s="38">
        <f t="shared" si="7"/>
        <v>93</v>
      </c>
      <c r="Q84" s="35">
        <v>279</v>
      </c>
      <c r="R84" s="35">
        <v>86</v>
      </c>
      <c r="S84" s="35">
        <v>99</v>
      </c>
      <c r="T84" s="64"/>
      <c r="U84" s="40">
        <f t="shared" si="10"/>
        <v>1738</v>
      </c>
      <c r="V84" s="40">
        <f t="shared" si="11"/>
        <v>1</v>
      </c>
    </row>
    <row r="85" spans="1:22" s="5" customFormat="1" ht="13.5">
      <c r="A85" s="5">
        <v>2</v>
      </c>
      <c r="B85" s="41" t="s">
        <v>105</v>
      </c>
      <c r="C85" s="65" t="s">
        <v>296</v>
      </c>
      <c r="D85" s="43">
        <v>2373</v>
      </c>
      <c r="E85" s="44">
        <v>2279</v>
      </c>
      <c r="F85" s="45">
        <v>205</v>
      </c>
      <c r="G85" s="164">
        <f t="shared" si="8"/>
        <v>0.08995173321632295</v>
      </c>
      <c r="H85" s="164">
        <f t="shared" si="9"/>
        <v>3.378674857393594</v>
      </c>
      <c r="I85" s="47">
        <v>2035</v>
      </c>
      <c r="J85" s="47">
        <v>167</v>
      </c>
      <c r="K85" s="47">
        <v>0</v>
      </c>
      <c r="L85" s="47">
        <v>71</v>
      </c>
      <c r="M85" s="47">
        <v>6</v>
      </c>
      <c r="N85" s="47">
        <v>0</v>
      </c>
      <c r="O85" s="47">
        <v>0</v>
      </c>
      <c r="P85" s="48">
        <f t="shared" si="7"/>
        <v>77</v>
      </c>
      <c r="Q85" s="45">
        <v>93</v>
      </c>
      <c r="R85" s="45">
        <v>218</v>
      </c>
      <c r="S85" s="45">
        <v>300</v>
      </c>
      <c r="T85" s="66"/>
      <c r="U85" s="40">
        <f t="shared" si="10"/>
        <v>2279</v>
      </c>
      <c r="V85" s="40">
        <f t="shared" si="11"/>
        <v>1</v>
      </c>
    </row>
    <row r="86" spans="1:22" s="5" customFormat="1" ht="13.5">
      <c r="A86" s="5">
        <v>3</v>
      </c>
      <c r="B86" s="59" t="s">
        <v>106</v>
      </c>
      <c r="C86" s="60" t="s">
        <v>309</v>
      </c>
      <c r="D86" s="24">
        <v>2586</v>
      </c>
      <c r="E86" s="25">
        <v>2522</v>
      </c>
      <c r="F86" s="26">
        <v>186</v>
      </c>
      <c r="G86" s="139">
        <f t="shared" si="8"/>
        <v>0.07375099127676447</v>
      </c>
      <c r="H86" s="139">
        <f t="shared" si="9"/>
        <v>2.4187153053132437</v>
      </c>
      <c r="I86" s="28">
        <v>1759</v>
      </c>
      <c r="J86" s="28">
        <v>702</v>
      </c>
      <c r="K86" s="28">
        <v>0</v>
      </c>
      <c r="L86" s="28">
        <v>52</v>
      </c>
      <c r="M86" s="28">
        <v>7</v>
      </c>
      <c r="N86" s="28">
        <v>2</v>
      </c>
      <c r="O86" s="28">
        <v>0</v>
      </c>
      <c r="P86" s="29">
        <f t="shared" si="7"/>
        <v>61</v>
      </c>
      <c r="Q86" s="26">
        <v>37</v>
      </c>
      <c r="R86" s="26">
        <v>67</v>
      </c>
      <c r="S86" s="26">
        <v>0</v>
      </c>
      <c r="T86" s="61"/>
      <c r="U86" s="40">
        <f t="shared" si="10"/>
        <v>2522</v>
      </c>
      <c r="V86" s="40">
        <f t="shared" si="11"/>
        <v>1</v>
      </c>
    </row>
    <row r="87" spans="1:22" s="5" customFormat="1" ht="13.5">
      <c r="A87" s="5">
        <v>5</v>
      </c>
      <c r="B87" s="62" t="s">
        <v>107</v>
      </c>
      <c r="C87" s="63" t="s">
        <v>218</v>
      </c>
      <c r="D87" s="33">
        <v>2476</v>
      </c>
      <c r="E87" s="34">
        <v>2401</v>
      </c>
      <c r="F87" s="35">
        <v>328</v>
      </c>
      <c r="G87" s="143">
        <f t="shared" si="8"/>
        <v>0.136609745939192</v>
      </c>
      <c r="H87" s="143">
        <f t="shared" si="9"/>
        <v>4.664723032069971</v>
      </c>
      <c r="I87" s="37">
        <v>2050</v>
      </c>
      <c r="J87" s="37">
        <v>239</v>
      </c>
      <c r="K87" s="37">
        <v>0</v>
      </c>
      <c r="L87" s="37">
        <v>92</v>
      </c>
      <c r="M87" s="37">
        <v>13</v>
      </c>
      <c r="N87" s="37">
        <v>7</v>
      </c>
      <c r="O87" s="37">
        <v>0</v>
      </c>
      <c r="P87" s="38">
        <f t="shared" si="7"/>
        <v>112</v>
      </c>
      <c r="Q87" s="35">
        <v>101</v>
      </c>
      <c r="R87" s="35">
        <v>147</v>
      </c>
      <c r="S87" s="35">
        <v>102</v>
      </c>
      <c r="T87" s="64"/>
      <c r="U87" s="40">
        <f t="shared" si="10"/>
        <v>2401</v>
      </c>
      <c r="V87" s="40">
        <f t="shared" si="11"/>
        <v>1</v>
      </c>
    </row>
    <row r="88" spans="1:22" s="5" customFormat="1" ht="13.5">
      <c r="A88" s="5">
        <v>7</v>
      </c>
      <c r="B88" s="62" t="s">
        <v>108</v>
      </c>
      <c r="C88" s="63" t="s">
        <v>219</v>
      </c>
      <c r="D88" s="33">
        <v>3182</v>
      </c>
      <c r="E88" s="34">
        <v>3132</v>
      </c>
      <c r="F88" s="35">
        <v>320</v>
      </c>
      <c r="G88" s="143">
        <f t="shared" si="8"/>
        <v>0.10217113665389528</v>
      </c>
      <c r="H88" s="143">
        <f t="shared" si="9"/>
        <v>3.2886334610472545</v>
      </c>
      <c r="I88" s="37">
        <v>1616</v>
      </c>
      <c r="J88" s="37">
        <v>1413</v>
      </c>
      <c r="K88" s="37">
        <v>0</v>
      </c>
      <c r="L88" s="37">
        <v>90</v>
      </c>
      <c r="M88" s="37">
        <v>10</v>
      </c>
      <c r="N88" s="37">
        <v>3</v>
      </c>
      <c r="O88" s="37">
        <v>0</v>
      </c>
      <c r="P88" s="38">
        <f t="shared" si="7"/>
        <v>103</v>
      </c>
      <c r="Q88" s="35">
        <v>671</v>
      </c>
      <c r="R88" s="35">
        <v>379</v>
      </c>
      <c r="S88" s="35">
        <v>143</v>
      </c>
      <c r="T88" s="64"/>
      <c r="U88" s="40">
        <f t="shared" si="10"/>
        <v>3132</v>
      </c>
      <c r="V88" s="40">
        <f t="shared" si="11"/>
        <v>1</v>
      </c>
    </row>
    <row r="89" spans="1:22" s="5" customFormat="1" ht="13.5">
      <c r="A89" s="5">
        <v>7</v>
      </c>
      <c r="B89" s="62" t="s">
        <v>109</v>
      </c>
      <c r="C89" s="63" t="s">
        <v>10</v>
      </c>
      <c r="D89" s="33">
        <v>3009</v>
      </c>
      <c r="E89" s="34">
        <v>2835</v>
      </c>
      <c r="F89" s="35">
        <v>311</v>
      </c>
      <c r="G89" s="143">
        <f t="shared" si="8"/>
        <v>0.10970017636684304</v>
      </c>
      <c r="H89" s="143">
        <f t="shared" si="9"/>
        <v>4.656084656084656</v>
      </c>
      <c r="I89" s="37">
        <v>2240</v>
      </c>
      <c r="J89" s="37">
        <v>463</v>
      </c>
      <c r="K89" s="37">
        <v>0</v>
      </c>
      <c r="L89" s="37">
        <v>115</v>
      </c>
      <c r="M89" s="37">
        <v>13</v>
      </c>
      <c r="N89" s="37">
        <v>3</v>
      </c>
      <c r="O89" s="37">
        <v>1</v>
      </c>
      <c r="P89" s="38">
        <f t="shared" si="7"/>
        <v>132</v>
      </c>
      <c r="Q89" s="35">
        <v>139</v>
      </c>
      <c r="R89" s="35">
        <v>176</v>
      </c>
      <c r="S89" s="35">
        <v>0</v>
      </c>
      <c r="T89" s="64"/>
      <c r="U89" s="40">
        <f t="shared" si="10"/>
        <v>2835</v>
      </c>
      <c r="V89" s="40">
        <f t="shared" si="11"/>
        <v>1</v>
      </c>
    </row>
    <row r="90" spans="1:22" s="5" customFormat="1" ht="13.5">
      <c r="A90" s="5">
        <v>9</v>
      </c>
      <c r="B90" s="41" t="s">
        <v>110</v>
      </c>
      <c r="C90" s="65" t="s">
        <v>11</v>
      </c>
      <c r="D90" s="43">
        <v>5164</v>
      </c>
      <c r="E90" s="44">
        <v>4900</v>
      </c>
      <c r="F90" s="45">
        <v>310</v>
      </c>
      <c r="G90" s="164">
        <f t="shared" si="8"/>
        <v>0.06326530612244897</v>
      </c>
      <c r="H90" s="164">
        <f t="shared" si="9"/>
        <v>2.0612244897959187</v>
      </c>
      <c r="I90" s="47">
        <v>4398</v>
      </c>
      <c r="J90" s="47">
        <v>400</v>
      </c>
      <c r="K90" s="47">
        <v>1</v>
      </c>
      <c r="L90" s="47">
        <v>90</v>
      </c>
      <c r="M90" s="47">
        <v>9</v>
      </c>
      <c r="N90" s="47">
        <v>2</v>
      </c>
      <c r="O90" s="47">
        <v>0</v>
      </c>
      <c r="P90" s="48">
        <f t="shared" si="7"/>
        <v>101</v>
      </c>
      <c r="Q90" s="45">
        <v>349</v>
      </c>
      <c r="R90" s="45">
        <v>368</v>
      </c>
      <c r="S90" s="45">
        <v>348</v>
      </c>
      <c r="T90" s="66"/>
      <c r="U90" s="40">
        <f t="shared" si="10"/>
        <v>4900</v>
      </c>
      <c r="V90" s="40">
        <f t="shared" si="11"/>
        <v>1</v>
      </c>
    </row>
    <row r="91" spans="1:22" s="5" customFormat="1" ht="13.5">
      <c r="A91" s="5">
        <v>11</v>
      </c>
      <c r="B91" s="136" t="s">
        <v>111</v>
      </c>
      <c r="C91" s="60" t="s">
        <v>220</v>
      </c>
      <c r="D91" s="24">
        <v>2812</v>
      </c>
      <c r="E91" s="25">
        <v>2666</v>
      </c>
      <c r="F91" s="26">
        <v>82</v>
      </c>
      <c r="G91" s="139">
        <f t="shared" si="8"/>
        <v>0.03075768942235559</v>
      </c>
      <c r="H91" s="139">
        <f t="shared" si="9"/>
        <v>1.2003000750187547</v>
      </c>
      <c r="I91" s="28">
        <v>556</v>
      </c>
      <c r="J91" s="28">
        <v>2078</v>
      </c>
      <c r="K91" s="28">
        <v>0</v>
      </c>
      <c r="L91" s="28">
        <v>32</v>
      </c>
      <c r="M91" s="28">
        <v>0</v>
      </c>
      <c r="N91" s="28">
        <v>0</v>
      </c>
      <c r="O91" s="28">
        <v>0</v>
      </c>
      <c r="P91" s="29">
        <f t="shared" si="7"/>
        <v>32</v>
      </c>
      <c r="Q91" s="26">
        <v>199</v>
      </c>
      <c r="R91" s="26">
        <v>120</v>
      </c>
      <c r="S91" s="26">
        <v>86</v>
      </c>
      <c r="T91" s="61"/>
      <c r="U91" s="40">
        <f t="shared" si="10"/>
        <v>2666</v>
      </c>
      <c r="V91" s="40">
        <f t="shared" si="11"/>
        <v>1</v>
      </c>
    </row>
    <row r="92" spans="1:22" s="5" customFormat="1" ht="13.5">
      <c r="A92" s="5">
        <v>12</v>
      </c>
      <c r="B92" s="62" t="s">
        <v>112</v>
      </c>
      <c r="C92" s="63" t="s">
        <v>221</v>
      </c>
      <c r="D92" s="33">
        <v>5763</v>
      </c>
      <c r="E92" s="34">
        <v>5246</v>
      </c>
      <c r="F92" s="35">
        <v>215</v>
      </c>
      <c r="G92" s="143">
        <f t="shared" si="8"/>
        <v>0.040983606557377046</v>
      </c>
      <c r="H92" s="143">
        <f t="shared" si="9"/>
        <v>1.42966069386199</v>
      </c>
      <c r="I92" s="37">
        <v>4697</v>
      </c>
      <c r="J92" s="37">
        <v>474</v>
      </c>
      <c r="K92" s="37">
        <v>0</v>
      </c>
      <c r="L92" s="37">
        <v>66</v>
      </c>
      <c r="M92" s="37">
        <v>8</v>
      </c>
      <c r="N92" s="37">
        <v>1</v>
      </c>
      <c r="O92" s="37">
        <v>0</v>
      </c>
      <c r="P92" s="38">
        <f t="shared" si="7"/>
        <v>75</v>
      </c>
      <c r="Q92" s="35">
        <v>392</v>
      </c>
      <c r="R92" s="35">
        <v>236</v>
      </c>
      <c r="S92" s="35">
        <v>179</v>
      </c>
      <c r="T92" s="64"/>
      <c r="U92" s="40">
        <f t="shared" si="10"/>
        <v>5246</v>
      </c>
      <c r="V92" s="40">
        <f t="shared" si="11"/>
        <v>1</v>
      </c>
    </row>
    <row r="93" spans="1:22" s="5" customFormat="1" ht="13.5">
      <c r="A93" s="5">
        <v>12</v>
      </c>
      <c r="B93" s="62" t="s">
        <v>113</v>
      </c>
      <c r="C93" s="63" t="s">
        <v>310</v>
      </c>
      <c r="D93" s="33">
        <v>3636</v>
      </c>
      <c r="E93" s="34">
        <v>3375</v>
      </c>
      <c r="F93" s="35">
        <v>296</v>
      </c>
      <c r="G93" s="143">
        <f t="shared" si="8"/>
        <v>0.0877037037037037</v>
      </c>
      <c r="H93" s="143">
        <f t="shared" si="9"/>
        <v>2.9925925925925925</v>
      </c>
      <c r="I93" s="37">
        <v>401</v>
      </c>
      <c r="J93" s="37">
        <v>2873</v>
      </c>
      <c r="K93" s="37">
        <v>0</v>
      </c>
      <c r="L93" s="37">
        <v>95</v>
      </c>
      <c r="M93" s="37">
        <v>5</v>
      </c>
      <c r="N93" s="37">
        <v>1</v>
      </c>
      <c r="O93" s="37">
        <v>0</v>
      </c>
      <c r="P93" s="38">
        <f t="shared" si="7"/>
        <v>101</v>
      </c>
      <c r="Q93" s="35">
        <v>751</v>
      </c>
      <c r="R93" s="35">
        <v>713</v>
      </c>
      <c r="S93" s="35">
        <v>266</v>
      </c>
      <c r="T93" s="64"/>
      <c r="U93" s="40">
        <f t="shared" si="10"/>
        <v>3375</v>
      </c>
      <c r="V93" s="40">
        <f t="shared" si="11"/>
        <v>1</v>
      </c>
    </row>
    <row r="94" spans="1:22" s="5" customFormat="1" ht="13.5">
      <c r="A94" s="5">
        <v>14</v>
      </c>
      <c r="B94" s="62" t="s">
        <v>114</v>
      </c>
      <c r="C94" s="63" t="s">
        <v>21</v>
      </c>
      <c r="D94" s="33">
        <v>3362</v>
      </c>
      <c r="E94" s="34">
        <v>3247</v>
      </c>
      <c r="F94" s="35">
        <v>394</v>
      </c>
      <c r="G94" s="143">
        <f t="shared" si="8"/>
        <v>0.12134277794887588</v>
      </c>
      <c r="H94" s="143">
        <f t="shared" si="9"/>
        <v>4.096088697259008</v>
      </c>
      <c r="I94" s="37">
        <v>1157</v>
      </c>
      <c r="J94" s="37">
        <v>1957</v>
      </c>
      <c r="K94" s="37">
        <v>0</v>
      </c>
      <c r="L94" s="37">
        <v>112</v>
      </c>
      <c r="M94" s="37">
        <v>16</v>
      </c>
      <c r="N94" s="37">
        <v>5</v>
      </c>
      <c r="O94" s="37">
        <v>0</v>
      </c>
      <c r="P94" s="38">
        <f t="shared" si="7"/>
        <v>133</v>
      </c>
      <c r="Q94" s="35">
        <v>1532</v>
      </c>
      <c r="R94" s="35">
        <v>865</v>
      </c>
      <c r="S94" s="35">
        <v>168</v>
      </c>
      <c r="T94" s="64"/>
      <c r="U94" s="40">
        <f t="shared" si="10"/>
        <v>3247</v>
      </c>
      <c r="V94" s="40">
        <f t="shared" si="11"/>
        <v>1</v>
      </c>
    </row>
    <row r="95" spans="1:22" s="5" customFormat="1" ht="13.5">
      <c r="A95" s="5">
        <v>14</v>
      </c>
      <c r="B95" s="134" t="s">
        <v>115</v>
      </c>
      <c r="C95" s="65" t="s">
        <v>22</v>
      </c>
      <c r="D95" s="43">
        <v>6204</v>
      </c>
      <c r="E95" s="44">
        <v>5449</v>
      </c>
      <c r="F95" s="45">
        <v>516</v>
      </c>
      <c r="G95" s="164">
        <f t="shared" si="8"/>
        <v>0.09469627454578822</v>
      </c>
      <c r="H95" s="164">
        <f t="shared" si="9"/>
        <v>2.9363185905670766</v>
      </c>
      <c r="I95" s="47">
        <v>3948</v>
      </c>
      <c r="J95" s="47">
        <v>1341</v>
      </c>
      <c r="K95" s="47">
        <v>0</v>
      </c>
      <c r="L95" s="47">
        <v>143</v>
      </c>
      <c r="M95" s="47">
        <v>8</v>
      </c>
      <c r="N95" s="47">
        <v>9</v>
      </c>
      <c r="O95" s="47">
        <v>0</v>
      </c>
      <c r="P95" s="48">
        <f t="shared" si="7"/>
        <v>160</v>
      </c>
      <c r="Q95" s="45">
        <v>18</v>
      </c>
      <c r="R95" s="45">
        <v>395</v>
      </c>
      <c r="S95" s="45">
        <v>0</v>
      </c>
      <c r="T95" s="66"/>
      <c r="U95" s="40">
        <f t="shared" si="10"/>
        <v>5449</v>
      </c>
      <c r="V95" s="40">
        <f t="shared" si="11"/>
        <v>1</v>
      </c>
    </row>
    <row r="96" spans="1:22" s="5" customFormat="1" ht="13.5">
      <c r="A96" s="5">
        <v>16</v>
      </c>
      <c r="B96" s="59" t="s">
        <v>116</v>
      </c>
      <c r="C96" s="60" t="s">
        <v>223</v>
      </c>
      <c r="D96" s="24">
        <v>3604</v>
      </c>
      <c r="E96" s="25">
        <v>3461</v>
      </c>
      <c r="F96" s="26">
        <v>203</v>
      </c>
      <c r="G96" s="139">
        <f t="shared" si="8"/>
        <v>0.05865356833285178</v>
      </c>
      <c r="H96" s="139">
        <f t="shared" si="9"/>
        <v>2.542617740537417</v>
      </c>
      <c r="I96" s="28">
        <v>2167</v>
      </c>
      <c r="J96" s="28">
        <v>1206</v>
      </c>
      <c r="K96" s="28">
        <v>0</v>
      </c>
      <c r="L96" s="28">
        <v>77</v>
      </c>
      <c r="M96" s="28">
        <v>7</v>
      </c>
      <c r="N96" s="28">
        <v>4</v>
      </c>
      <c r="O96" s="28">
        <v>0</v>
      </c>
      <c r="P96" s="29">
        <f t="shared" si="7"/>
        <v>88</v>
      </c>
      <c r="Q96" s="26">
        <v>320</v>
      </c>
      <c r="R96" s="26">
        <v>327</v>
      </c>
      <c r="S96" s="26">
        <v>188</v>
      </c>
      <c r="T96" s="61"/>
      <c r="U96" s="40">
        <f t="shared" si="10"/>
        <v>3461</v>
      </c>
      <c r="V96" s="40">
        <f t="shared" si="11"/>
        <v>1</v>
      </c>
    </row>
    <row r="97" spans="1:22" s="5" customFormat="1" ht="13.5">
      <c r="A97" s="5">
        <v>17</v>
      </c>
      <c r="B97" s="62" t="s">
        <v>117</v>
      </c>
      <c r="C97" s="63" t="s">
        <v>224</v>
      </c>
      <c r="D97" s="33">
        <v>4274</v>
      </c>
      <c r="E97" s="34">
        <v>4108</v>
      </c>
      <c r="F97" s="35">
        <v>242</v>
      </c>
      <c r="G97" s="143">
        <f t="shared" si="8"/>
        <v>0.058909444985394355</v>
      </c>
      <c r="H97" s="143">
        <f t="shared" si="9"/>
        <v>2.3369036027263874</v>
      </c>
      <c r="I97" s="37">
        <v>780</v>
      </c>
      <c r="J97" s="37">
        <v>3232</v>
      </c>
      <c r="K97" s="37">
        <v>0</v>
      </c>
      <c r="L97" s="37">
        <v>85</v>
      </c>
      <c r="M97" s="37">
        <v>9</v>
      </c>
      <c r="N97" s="37">
        <v>2</v>
      </c>
      <c r="O97" s="37">
        <v>0</v>
      </c>
      <c r="P97" s="38">
        <f t="shared" si="7"/>
        <v>96</v>
      </c>
      <c r="Q97" s="35">
        <v>263</v>
      </c>
      <c r="R97" s="35">
        <v>219</v>
      </c>
      <c r="S97" s="35">
        <v>282</v>
      </c>
      <c r="T97" s="64"/>
      <c r="U97" s="40">
        <f t="shared" si="10"/>
        <v>4108</v>
      </c>
      <c r="V97" s="40">
        <f t="shared" si="11"/>
        <v>1</v>
      </c>
    </row>
    <row r="98" spans="1:22" s="5" customFormat="1" ht="13.5">
      <c r="A98" s="5">
        <v>20</v>
      </c>
      <c r="B98" s="62" t="s">
        <v>118</v>
      </c>
      <c r="C98" s="63" t="s">
        <v>225</v>
      </c>
      <c r="D98" s="33">
        <v>3362</v>
      </c>
      <c r="E98" s="34">
        <v>3247</v>
      </c>
      <c r="F98" s="35">
        <v>255</v>
      </c>
      <c r="G98" s="143">
        <f t="shared" si="8"/>
        <v>0.07853403141361257</v>
      </c>
      <c r="H98" s="143">
        <f t="shared" si="9"/>
        <v>2.6793963658761935</v>
      </c>
      <c r="I98" s="37">
        <v>122</v>
      </c>
      <c r="J98" s="37">
        <v>3038</v>
      </c>
      <c r="K98" s="37">
        <v>0</v>
      </c>
      <c r="L98" s="37">
        <v>75</v>
      </c>
      <c r="M98" s="37">
        <v>5</v>
      </c>
      <c r="N98" s="37">
        <v>7</v>
      </c>
      <c r="O98" s="37">
        <v>0</v>
      </c>
      <c r="P98" s="38">
        <f t="shared" si="7"/>
        <v>87</v>
      </c>
      <c r="Q98" s="35">
        <v>154</v>
      </c>
      <c r="R98" s="35">
        <v>305</v>
      </c>
      <c r="S98" s="35">
        <v>13</v>
      </c>
      <c r="T98" s="64"/>
      <c r="U98" s="40">
        <f t="shared" si="10"/>
        <v>3247</v>
      </c>
      <c r="V98" s="40">
        <f t="shared" si="11"/>
        <v>1</v>
      </c>
    </row>
    <row r="99" spans="1:22" s="5" customFormat="1" ht="13.5">
      <c r="A99" s="5">
        <v>21</v>
      </c>
      <c r="B99" s="62" t="s">
        <v>119</v>
      </c>
      <c r="C99" s="63" t="s">
        <v>226</v>
      </c>
      <c r="D99" s="33">
        <v>3549</v>
      </c>
      <c r="E99" s="34">
        <v>3263</v>
      </c>
      <c r="F99" s="35">
        <v>145</v>
      </c>
      <c r="G99" s="143">
        <f t="shared" si="8"/>
        <v>0.04443763407906834</v>
      </c>
      <c r="H99" s="143">
        <f t="shared" si="9"/>
        <v>1.5323322096230463</v>
      </c>
      <c r="I99" s="37">
        <v>574</v>
      </c>
      <c r="J99" s="37">
        <v>2639</v>
      </c>
      <c r="K99" s="37">
        <v>0</v>
      </c>
      <c r="L99" s="37">
        <v>45</v>
      </c>
      <c r="M99" s="37">
        <v>4</v>
      </c>
      <c r="N99" s="37">
        <v>1</v>
      </c>
      <c r="O99" s="37">
        <v>0</v>
      </c>
      <c r="P99" s="38">
        <f t="shared" si="7"/>
        <v>50</v>
      </c>
      <c r="Q99" s="35">
        <v>50</v>
      </c>
      <c r="R99" s="35">
        <v>171</v>
      </c>
      <c r="S99" s="35">
        <v>196</v>
      </c>
      <c r="T99" s="64"/>
      <c r="U99" s="40">
        <f t="shared" si="10"/>
        <v>3263</v>
      </c>
      <c r="V99" s="40">
        <f t="shared" si="11"/>
        <v>1</v>
      </c>
    </row>
    <row r="100" spans="1:22" s="5" customFormat="1" ht="13.5">
      <c r="A100" s="5">
        <v>23</v>
      </c>
      <c r="B100" s="41" t="s">
        <v>120</v>
      </c>
      <c r="C100" s="65" t="s">
        <v>229</v>
      </c>
      <c r="D100" s="43">
        <v>3706</v>
      </c>
      <c r="E100" s="44">
        <v>3498</v>
      </c>
      <c r="F100" s="45">
        <v>553</v>
      </c>
      <c r="G100" s="164">
        <f t="shared" si="8"/>
        <v>0.15809033733562036</v>
      </c>
      <c r="H100" s="164">
        <f t="shared" si="9"/>
        <v>3.802172670097198</v>
      </c>
      <c r="I100" s="47">
        <v>843</v>
      </c>
      <c r="J100" s="47">
        <v>2522</v>
      </c>
      <c r="K100" s="47">
        <v>0</v>
      </c>
      <c r="L100" s="47">
        <v>112</v>
      </c>
      <c r="M100" s="47">
        <v>12</v>
      </c>
      <c r="N100" s="47">
        <v>9</v>
      </c>
      <c r="O100" s="47">
        <v>0</v>
      </c>
      <c r="P100" s="48">
        <f t="shared" si="7"/>
        <v>133</v>
      </c>
      <c r="Q100" s="45">
        <v>216</v>
      </c>
      <c r="R100" s="45">
        <v>413</v>
      </c>
      <c r="S100" s="45">
        <v>128</v>
      </c>
      <c r="T100" s="66"/>
      <c r="U100" s="40">
        <f t="shared" si="10"/>
        <v>3498</v>
      </c>
      <c r="V100" s="40">
        <f t="shared" si="11"/>
        <v>1</v>
      </c>
    </row>
    <row r="101" spans="1:22" s="5" customFormat="1" ht="13.5">
      <c r="A101" s="5">
        <v>23</v>
      </c>
      <c r="B101" s="59" t="s">
        <v>121</v>
      </c>
      <c r="C101" s="60" t="s">
        <v>230</v>
      </c>
      <c r="D101" s="24">
        <v>4370</v>
      </c>
      <c r="E101" s="25">
        <v>4120</v>
      </c>
      <c r="F101" s="26">
        <v>260</v>
      </c>
      <c r="G101" s="139">
        <f t="shared" si="8"/>
        <v>0.06310679611650485</v>
      </c>
      <c r="H101" s="139">
        <f t="shared" si="9"/>
        <v>2.1601941747572817</v>
      </c>
      <c r="I101" s="28">
        <v>1275</v>
      </c>
      <c r="J101" s="28">
        <v>2749</v>
      </c>
      <c r="K101" s="28">
        <v>7</v>
      </c>
      <c r="L101" s="28">
        <v>74</v>
      </c>
      <c r="M101" s="28">
        <v>11</v>
      </c>
      <c r="N101" s="28">
        <v>4</v>
      </c>
      <c r="O101" s="28">
        <v>0</v>
      </c>
      <c r="P101" s="29">
        <f t="shared" si="7"/>
        <v>89</v>
      </c>
      <c r="Q101" s="26">
        <v>549</v>
      </c>
      <c r="R101" s="26">
        <v>374</v>
      </c>
      <c r="S101" s="26">
        <v>198</v>
      </c>
      <c r="T101" s="61"/>
      <c r="U101" s="40">
        <f t="shared" si="10"/>
        <v>4120</v>
      </c>
      <c r="V101" s="40">
        <f t="shared" si="11"/>
        <v>1</v>
      </c>
    </row>
    <row r="102" spans="1:22" s="5" customFormat="1" ht="13.5">
      <c r="A102" s="5">
        <v>23</v>
      </c>
      <c r="B102" s="62" t="s">
        <v>122</v>
      </c>
      <c r="C102" s="63" t="s">
        <v>231</v>
      </c>
      <c r="D102" s="33">
        <v>3820</v>
      </c>
      <c r="E102" s="34">
        <v>3684</v>
      </c>
      <c r="F102" s="35">
        <v>326</v>
      </c>
      <c r="G102" s="143">
        <f t="shared" si="8"/>
        <v>0.08849077090119435</v>
      </c>
      <c r="H102" s="143">
        <f t="shared" si="9"/>
        <v>2.660152008686211</v>
      </c>
      <c r="I102" s="37">
        <v>1181</v>
      </c>
      <c r="J102" s="37">
        <v>2405</v>
      </c>
      <c r="K102" s="37">
        <v>0</v>
      </c>
      <c r="L102" s="37">
        <v>78</v>
      </c>
      <c r="M102" s="37">
        <v>14</v>
      </c>
      <c r="N102" s="37">
        <v>6</v>
      </c>
      <c r="O102" s="37">
        <v>0</v>
      </c>
      <c r="P102" s="38">
        <f t="shared" si="7"/>
        <v>98</v>
      </c>
      <c r="Q102" s="35">
        <v>93</v>
      </c>
      <c r="R102" s="35">
        <v>167</v>
      </c>
      <c r="S102" s="35">
        <v>150</v>
      </c>
      <c r="T102" s="64"/>
      <c r="U102" s="40">
        <f t="shared" si="10"/>
        <v>3684</v>
      </c>
      <c r="V102" s="40">
        <f t="shared" si="11"/>
        <v>1</v>
      </c>
    </row>
    <row r="103" spans="1:22" s="5" customFormat="1" ht="13.5">
      <c r="A103" s="5">
        <v>27</v>
      </c>
      <c r="B103" s="62" t="s">
        <v>123</v>
      </c>
      <c r="C103" s="63" t="s">
        <v>233</v>
      </c>
      <c r="D103" s="33">
        <v>3275</v>
      </c>
      <c r="E103" s="34">
        <v>3184</v>
      </c>
      <c r="F103" s="35">
        <v>127</v>
      </c>
      <c r="G103" s="143">
        <f t="shared" si="8"/>
        <v>0.03988693467336683</v>
      </c>
      <c r="H103" s="143">
        <f t="shared" si="9"/>
        <v>1.6331658291457287</v>
      </c>
      <c r="I103" s="37">
        <v>940</v>
      </c>
      <c r="J103" s="37">
        <v>2156</v>
      </c>
      <c r="K103" s="37">
        <v>36</v>
      </c>
      <c r="L103" s="37">
        <v>42</v>
      </c>
      <c r="M103" s="37">
        <v>3</v>
      </c>
      <c r="N103" s="37">
        <v>4</v>
      </c>
      <c r="O103" s="37">
        <v>3</v>
      </c>
      <c r="P103" s="38">
        <f t="shared" si="7"/>
        <v>52</v>
      </c>
      <c r="Q103" s="35">
        <v>206</v>
      </c>
      <c r="R103" s="35">
        <v>219</v>
      </c>
      <c r="S103" s="35">
        <v>116</v>
      </c>
      <c r="T103" s="64"/>
      <c r="U103" s="40">
        <f t="shared" si="10"/>
        <v>3184</v>
      </c>
      <c r="V103" s="40">
        <f t="shared" si="11"/>
        <v>1</v>
      </c>
    </row>
    <row r="104" spans="1:22" s="5" customFormat="1" ht="13.5">
      <c r="A104" s="5">
        <v>27</v>
      </c>
      <c r="B104" s="62" t="s">
        <v>124</v>
      </c>
      <c r="C104" s="63" t="s">
        <v>14</v>
      </c>
      <c r="D104" s="33">
        <v>4307</v>
      </c>
      <c r="E104" s="34">
        <v>4070</v>
      </c>
      <c r="F104" s="35">
        <v>224</v>
      </c>
      <c r="G104" s="143">
        <f t="shared" si="8"/>
        <v>0.055036855036855035</v>
      </c>
      <c r="H104" s="143">
        <f t="shared" si="9"/>
        <v>2.0147420147420148</v>
      </c>
      <c r="I104" s="37">
        <v>3756</v>
      </c>
      <c r="J104" s="37">
        <v>232</v>
      </c>
      <c r="K104" s="37">
        <v>0</v>
      </c>
      <c r="L104" s="37">
        <v>78</v>
      </c>
      <c r="M104" s="37">
        <v>4</v>
      </c>
      <c r="N104" s="37">
        <v>0</v>
      </c>
      <c r="O104" s="37">
        <v>0</v>
      </c>
      <c r="P104" s="38">
        <f t="shared" si="7"/>
        <v>82</v>
      </c>
      <c r="Q104" s="35">
        <v>23</v>
      </c>
      <c r="R104" s="35">
        <v>384</v>
      </c>
      <c r="S104" s="35">
        <v>147</v>
      </c>
      <c r="T104" s="64"/>
      <c r="U104" s="40">
        <f t="shared" si="10"/>
        <v>4070</v>
      </c>
      <c r="V104" s="40">
        <f t="shared" si="11"/>
        <v>1</v>
      </c>
    </row>
    <row r="105" spans="1:22" s="5" customFormat="1" ht="13.5">
      <c r="A105" s="5">
        <v>28</v>
      </c>
      <c r="B105" s="41" t="s">
        <v>125</v>
      </c>
      <c r="C105" s="65" t="s">
        <v>311</v>
      </c>
      <c r="D105" s="43">
        <v>5021</v>
      </c>
      <c r="E105" s="44">
        <v>4773</v>
      </c>
      <c r="F105" s="45">
        <v>137</v>
      </c>
      <c r="G105" s="164">
        <f t="shared" si="8"/>
        <v>0.02870312172637754</v>
      </c>
      <c r="H105" s="164">
        <f t="shared" si="9"/>
        <v>1.0894615545778337</v>
      </c>
      <c r="I105" s="47">
        <v>2751</v>
      </c>
      <c r="J105" s="47">
        <v>1970</v>
      </c>
      <c r="K105" s="47">
        <v>0</v>
      </c>
      <c r="L105" s="47">
        <v>47</v>
      </c>
      <c r="M105" s="47">
        <v>2</v>
      </c>
      <c r="N105" s="47">
        <v>3</v>
      </c>
      <c r="O105" s="47">
        <v>0</v>
      </c>
      <c r="P105" s="48">
        <f t="shared" si="7"/>
        <v>52</v>
      </c>
      <c r="Q105" s="45">
        <v>338</v>
      </c>
      <c r="R105" s="45">
        <v>332</v>
      </c>
      <c r="S105" s="45">
        <v>224</v>
      </c>
      <c r="T105" s="66"/>
      <c r="U105" s="40">
        <f t="shared" si="10"/>
        <v>4773</v>
      </c>
      <c r="V105" s="40">
        <f t="shared" si="11"/>
        <v>1</v>
      </c>
    </row>
    <row r="106" spans="1:22" s="5" customFormat="1" ht="13.5">
      <c r="A106" s="5">
        <v>28</v>
      </c>
      <c r="B106" s="59" t="s">
        <v>126</v>
      </c>
      <c r="C106" s="60" t="s">
        <v>234</v>
      </c>
      <c r="D106" s="24">
        <v>5182</v>
      </c>
      <c r="E106" s="25">
        <v>4883</v>
      </c>
      <c r="F106" s="26">
        <v>375</v>
      </c>
      <c r="G106" s="139">
        <f t="shared" si="8"/>
        <v>0.07679705099324186</v>
      </c>
      <c r="H106" s="139">
        <f t="shared" si="9"/>
        <v>2.4779848453819375</v>
      </c>
      <c r="I106" s="28">
        <v>2914</v>
      </c>
      <c r="J106" s="28">
        <v>1848</v>
      </c>
      <c r="K106" s="28">
        <v>0</v>
      </c>
      <c r="L106" s="28">
        <v>101</v>
      </c>
      <c r="M106" s="28">
        <v>12</v>
      </c>
      <c r="N106" s="28">
        <v>8</v>
      </c>
      <c r="O106" s="28">
        <v>0</v>
      </c>
      <c r="P106" s="29">
        <f t="shared" si="7"/>
        <v>121</v>
      </c>
      <c r="Q106" s="26">
        <v>237</v>
      </c>
      <c r="R106" s="26">
        <v>493</v>
      </c>
      <c r="S106" s="26">
        <v>247</v>
      </c>
      <c r="T106" s="61"/>
      <c r="U106" s="40">
        <f t="shared" si="10"/>
        <v>4883</v>
      </c>
      <c r="V106" s="40">
        <f t="shared" si="11"/>
        <v>1</v>
      </c>
    </row>
    <row r="107" spans="1:22" s="5" customFormat="1" ht="13.5">
      <c r="A107" s="5">
        <v>29</v>
      </c>
      <c r="B107" s="62" t="s">
        <v>127</v>
      </c>
      <c r="C107" s="63" t="s">
        <v>235</v>
      </c>
      <c r="D107" s="33">
        <v>2800</v>
      </c>
      <c r="E107" s="34">
        <v>2497</v>
      </c>
      <c r="F107" s="35">
        <v>209</v>
      </c>
      <c r="G107" s="143">
        <f t="shared" si="8"/>
        <v>0.08370044052863436</v>
      </c>
      <c r="H107" s="143">
        <f t="shared" si="9"/>
        <v>2.8834601521826193</v>
      </c>
      <c r="I107" s="37">
        <v>642</v>
      </c>
      <c r="J107" s="37">
        <v>1783</v>
      </c>
      <c r="K107" s="37">
        <v>0</v>
      </c>
      <c r="L107" s="37">
        <v>59</v>
      </c>
      <c r="M107" s="37">
        <v>13</v>
      </c>
      <c r="N107" s="37">
        <v>0</v>
      </c>
      <c r="O107" s="37">
        <v>0</v>
      </c>
      <c r="P107" s="38">
        <f t="shared" si="7"/>
        <v>72</v>
      </c>
      <c r="Q107" s="35">
        <v>130</v>
      </c>
      <c r="R107" s="35">
        <v>293</v>
      </c>
      <c r="S107" s="35">
        <v>164</v>
      </c>
      <c r="T107" s="64"/>
      <c r="U107" s="40">
        <f t="shared" si="10"/>
        <v>2497</v>
      </c>
      <c r="V107" s="40">
        <f t="shared" si="11"/>
        <v>1</v>
      </c>
    </row>
    <row r="108" spans="1:22" s="5" customFormat="1" ht="13.5">
      <c r="A108" s="5">
        <v>30</v>
      </c>
      <c r="B108" s="62" t="s">
        <v>128</v>
      </c>
      <c r="C108" s="63" t="s">
        <v>12</v>
      </c>
      <c r="D108" s="33">
        <v>2982</v>
      </c>
      <c r="E108" s="34">
        <v>2831</v>
      </c>
      <c r="F108" s="35">
        <v>184</v>
      </c>
      <c r="G108" s="143">
        <f t="shared" si="8"/>
        <v>0.06499470151889791</v>
      </c>
      <c r="H108" s="143">
        <f t="shared" si="9"/>
        <v>2.0840692334864004</v>
      </c>
      <c r="I108" s="37">
        <v>863</v>
      </c>
      <c r="J108" s="37">
        <v>1909</v>
      </c>
      <c r="K108" s="37">
        <v>0</v>
      </c>
      <c r="L108" s="37">
        <v>54</v>
      </c>
      <c r="M108" s="37">
        <v>5</v>
      </c>
      <c r="N108" s="37">
        <v>0</v>
      </c>
      <c r="O108" s="37">
        <v>0</v>
      </c>
      <c r="P108" s="38">
        <f t="shared" si="7"/>
        <v>59</v>
      </c>
      <c r="Q108" s="35">
        <v>96</v>
      </c>
      <c r="R108" s="35">
        <v>163</v>
      </c>
      <c r="S108" s="35">
        <v>1</v>
      </c>
      <c r="T108" s="64"/>
      <c r="U108" s="40">
        <f t="shared" si="10"/>
        <v>2831</v>
      </c>
      <c r="V108" s="40">
        <f t="shared" si="11"/>
        <v>1</v>
      </c>
    </row>
    <row r="109" spans="1:22" s="5" customFormat="1" ht="13.5">
      <c r="A109" s="5">
        <v>33</v>
      </c>
      <c r="B109" s="62" t="s">
        <v>129</v>
      </c>
      <c r="C109" s="63" t="s">
        <v>236</v>
      </c>
      <c r="D109" s="33">
        <v>6780</v>
      </c>
      <c r="E109" s="34">
        <v>5979</v>
      </c>
      <c r="F109" s="35">
        <v>388</v>
      </c>
      <c r="G109" s="143">
        <f t="shared" si="8"/>
        <v>0.06489379494898813</v>
      </c>
      <c r="H109" s="143">
        <f t="shared" si="9"/>
        <v>2.1910018397725373</v>
      </c>
      <c r="I109" s="37">
        <v>0</v>
      </c>
      <c r="J109" s="37">
        <v>0</v>
      </c>
      <c r="K109" s="37">
        <v>5848</v>
      </c>
      <c r="L109" s="37">
        <v>114</v>
      </c>
      <c r="M109" s="37">
        <v>12</v>
      </c>
      <c r="N109" s="37">
        <v>5</v>
      </c>
      <c r="O109" s="37">
        <v>0</v>
      </c>
      <c r="P109" s="38">
        <f t="shared" si="7"/>
        <v>131</v>
      </c>
      <c r="Q109" s="35">
        <v>254</v>
      </c>
      <c r="R109" s="35">
        <v>263</v>
      </c>
      <c r="S109" s="35">
        <v>107</v>
      </c>
      <c r="T109" s="64"/>
      <c r="U109" s="40">
        <f t="shared" si="10"/>
        <v>5979</v>
      </c>
      <c r="V109" s="40">
        <f t="shared" si="11"/>
        <v>1</v>
      </c>
    </row>
    <row r="110" spans="1:22" s="5" customFormat="1" ht="13.5">
      <c r="A110" s="5">
        <v>33</v>
      </c>
      <c r="B110" s="41" t="s">
        <v>130</v>
      </c>
      <c r="C110" s="65" t="s">
        <v>237</v>
      </c>
      <c r="D110" s="43">
        <v>4619</v>
      </c>
      <c r="E110" s="44">
        <v>4161</v>
      </c>
      <c r="F110" s="45">
        <v>321</v>
      </c>
      <c r="G110" s="164">
        <f t="shared" si="8"/>
        <v>0.07714491708723864</v>
      </c>
      <c r="H110" s="164">
        <f t="shared" si="9"/>
        <v>2.403268445085316</v>
      </c>
      <c r="I110" s="47">
        <v>2292</v>
      </c>
      <c r="J110" s="47">
        <v>1769</v>
      </c>
      <c r="K110" s="47">
        <v>0</v>
      </c>
      <c r="L110" s="47">
        <v>80</v>
      </c>
      <c r="M110" s="47">
        <v>9</v>
      </c>
      <c r="N110" s="47">
        <v>11</v>
      </c>
      <c r="O110" s="47">
        <v>0</v>
      </c>
      <c r="P110" s="48">
        <f t="shared" si="7"/>
        <v>100</v>
      </c>
      <c r="Q110" s="45">
        <v>177</v>
      </c>
      <c r="R110" s="45">
        <v>322</v>
      </c>
      <c r="S110" s="45">
        <v>165</v>
      </c>
      <c r="T110" s="66"/>
      <c r="U110" s="40">
        <f t="shared" si="10"/>
        <v>4161</v>
      </c>
      <c r="V110" s="40">
        <f t="shared" si="11"/>
        <v>1</v>
      </c>
    </row>
    <row r="111" spans="1:22" s="5" customFormat="1" ht="13.5">
      <c r="A111" s="5">
        <v>34</v>
      </c>
      <c r="B111" s="59" t="s">
        <v>131</v>
      </c>
      <c r="C111" s="60" t="s">
        <v>238</v>
      </c>
      <c r="D111" s="24">
        <v>4535</v>
      </c>
      <c r="E111" s="25">
        <v>4167</v>
      </c>
      <c r="F111" s="26">
        <v>252</v>
      </c>
      <c r="G111" s="139">
        <f t="shared" si="8"/>
        <v>0.06047516198704104</v>
      </c>
      <c r="H111" s="139">
        <f t="shared" si="9"/>
        <v>2.255819534437245</v>
      </c>
      <c r="I111" s="28">
        <v>3639</v>
      </c>
      <c r="J111" s="28">
        <v>434</v>
      </c>
      <c r="K111" s="28">
        <v>0</v>
      </c>
      <c r="L111" s="28">
        <v>85</v>
      </c>
      <c r="M111" s="28">
        <v>7</v>
      </c>
      <c r="N111" s="28">
        <v>2</v>
      </c>
      <c r="O111" s="28">
        <v>0</v>
      </c>
      <c r="P111" s="29">
        <f t="shared" si="7"/>
        <v>94</v>
      </c>
      <c r="Q111" s="26">
        <v>49</v>
      </c>
      <c r="R111" s="26">
        <v>108</v>
      </c>
      <c r="S111" s="26">
        <v>210</v>
      </c>
      <c r="T111" s="61"/>
      <c r="U111" s="40">
        <f t="shared" si="10"/>
        <v>4167</v>
      </c>
      <c r="V111" s="40">
        <f t="shared" si="11"/>
        <v>1</v>
      </c>
    </row>
    <row r="112" spans="1:22" s="5" customFormat="1" ht="13.5">
      <c r="A112" s="141">
        <v>35</v>
      </c>
      <c r="B112" s="62" t="s">
        <v>132</v>
      </c>
      <c r="C112" s="63" t="s">
        <v>250</v>
      </c>
      <c r="D112" s="33">
        <v>2160</v>
      </c>
      <c r="E112" s="34">
        <v>2037</v>
      </c>
      <c r="F112" s="35">
        <v>107</v>
      </c>
      <c r="G112" s="143">
        <f t="shared" si="8"/>
        <v>0.052528227785959745</v>
      </c>
      <c r="H112" s="143">
        <f t="shared" si="9"/>
        <v>1.6200294550810017</v>
      </c>
      <c r="I112" s="37">
        <v>1810</v>
      </c>
      <c r="J112" s="37">
        <v>194</v>
      </c>
      <c r="K112" s="37">
        <v>0</v>
      </c>
      <c r="L112" s="37">
        <v>31</v>
      </c>
      <c r="M112" s="37">
        <v>1</v>
      </c>
      <c r="N112" s="37">
        <v>1</v>
      </c>
      <c r="O112" s="37">
        <v>0</v>
      </c>
      <c r="P112" s="38">
        <f t="shared" si="7"/>
        <v>33</v>
      </c>
      <c r="Q112" s="35">
        <v>135</v>
      </c>
      <c r="R112" s="35">
        <v>323</v>
      </c>
      <c r="S112" s="35">
        <v>37</v>
      </c>
      <c r="T112" s="64"/>
      <c r="U112" s="40">
        <f t="shared" si="10"/>
        <v>2037</v>
      </c>
      <c r="V112" s="40">
        <f t="shared" si="11"/>
        <v>1</v>
      </c>
    </row>
    <row r="113" spans="1:22" s="5" customFormat="1" ht="13.5">
      <c r="A113" s="5">
        <v>37</v>
      </c>
      <c r="B113" s="62" t="s">
        <v>280</v>
      </c>
      <c r="C113" s="63" t="s">
        <v>239</v>
      </c>
      <c r="D113" s="33">
        <v>3980</v>
      </c>
      <c r="E113" s="34">
        <v>3618</v>
      </c>
      <c r="F113" s="35">
        <v>182</v>
      </c>
      <c r="G113" s="143">
        <f t="shared" si="8"/>
        <v>0.050304035378662244</v>
      </c>
      <c r="H113" s="143">
        <f t="shared" si="9"/>
        <v>1.8794914317302378</v>
      </c>
      <c r="I113" s="37">
        <v>3092</v>
      </c>
      <c r="J113" s="37">
        <v>458</v>
      </c>
      <c r="K113" s="37">
        <v>0</v>
      </c>
      <c r="L113" s="37">
        <v>55</v>
      </c>
      <c r="M113" s="37">
        <v>6</v>
      </c>
      <c r="N113" s="37">
        <v>7</v>
      </c>
      <c r="O113" s="37">
        <v>0</v>
      </c>
      <c r="P113" s="38">
        <f t="shared" si="7"/>
        <v>68</v>
      </c>
      <c r="Q113" s="35">
        <v>283</v>
      </c>
      <c r="R113" s="35">
        <v>343</v>
      </c>
      <c r="S113" s="35">
        <v>154</v>
      </c>
      <c r="T113" s="64"/>
      <c r="U113" s="40">
        <f t="shared" si="10"/>
        <v>3618</v>
      </c>
      <c r="V113" s="40">
        <f t="shared" si="11"/>
        <v>1</v>
      </c>
    </row>
    <row r="114" spans="1:22" s="5" customFormat="1" ht="13.5">
      <c r="A114" s="5">
        <v>38</v>
      </c>
      <c r="B114" s="62" t="s">
        <v>281</v>
      </c>
      <c r="C114" s="63" t="s">
        <v>240</v>
      </c>
      <c r="D114" s="33">
        <v>4589</v>
      </c>
      <c r="E114" s="34">
        <v>4256</v>
      </c>
      <c r="F114" s="35">
        <v>365</v>
      </c>
      <c r="G114" s="143">
        <f t="shared" si="8"/>
        <v>0.08576127819548872</v>
      </c>
      <c r="H114" s="143">
        <f t="shared" si="9"/>
        <v>2.7725563909774436</v>
      </c>
      <c r="I114" s="37">
        <v>3994</v>
      </c>
      <c r="J114" s="37">
        <v>144</v>
      </c>
      <c r="K114" s="37">
        <v>0</v>
      </c>
      <c r="L114" s="37">
        <v>92</v>
      </c>
      <c r="M114" s="37">
        <v>20</v>
      </c>
      <c r="N114" s="37">
        <v>6</v>
      </c>
      <c r="O114" s="37">
        <v>0</v>
      </c>
      <c r="P114" s="38">
        <f t="shared" si="7"/>
        <v>118</v>
      </c>
      <c r="Q114" s="35">
        <v>38</v>
      </c>
      <c r="R114" s="35">
        <v>447</v>
      </c>
      <c r="S114" s="35">
        <v>173</v>
      </c>
      <c r="T114" s="64"/>
      <c r="U114" s="40">
        <f t="shared" si="10"/>
        <v>4256</v>
      </c>
      <c r="V114" s="40">
        <f t="shared" si="11"/>
        <v>1</v>
      </c>
    </row>
    <row r="115" spans="1:22" s="5" customFormat="1" ht="13.5">
      <c r="A115" s="5">
        <v>39</v>
      </c>
      <c r="B115" s="41" t="s">
        <v>282</v>
      </c>
      <c r="C115" s="65" t="s">
        <v>241</v>
      </c>
      <c r="D115" s="43">
        <v>3204</v>
      </c>
      <c r="E115" s="44">
        <v>2479</v>
      </c>
      <c r="F115" s="45">
        <v>242</v>
      </c>
      <c r="G115" s="164">
        <f t="shared" si="8"/>
        <v>0.09762000806776926</v>
      </c>
      <c r="H115" s="164">
        <f t="shared" si="9"/>
        <v>2.9043969342476808</v>
      </c>
      <c r="I115" s="47">
        <v>2036</v>
      </c>
      <c r="J115" s="47">
        <v>371</v>
      </c>
      <c r="K115" s="47">
        <v>0</v>
      </c>
      <c r="L115" s="47">
        <v>52</v>
      </c>
      <c r="M115" s="47">
        <v>18</v>
      </c>
      <c r="N115" s="47">
        <v>2</v>
      </c>
      <c r="O115" s="47">
        <v>0</v>
      </c>
      <c r="P115" s="48">
        <f t="shared" si="7"/>
        <v>72</v>
      </c>
      <c r="Q115" s="45">
        <v>249</v>
      </c>
      <c r="R115" s="45">
        <v>473</v>
      </c>
      <c r="S115" s="45">
        <v>304</v>
      </c>
      <c r="T115" s="66"/>
      <c r="U115" s="40">
        <f t="shared" si="10"/>
        <v>2479</v>
      </c>
      <c r="V115" s="40">
        <f t="shared" si="11"/>
        <v>1</v>
      </c>
    </row>
    <row r="116" spans="1:22" s="5" customFormat="1" ht="13.5">
      <c r="A116" s="5">
        <v>40</v>
      </c>
      <c r="B116" s="59" t="s">
        <v>133</v>
      </c>
      <c r="C116" s="60" t="s">
        <v>312</v>
      </c>
      <c r="D116" s="24">
        <v>2904</v>
      </c>
      <c r="E116" s="25">
        <v>2060</v>
      </c>
      <c r="F116" s="26">
        <v>354</v>
      </c>
      <c r="G116" s="139">
        <f t="shared" si="8"/>
        <v>0.17184466019417477</v>
      </c>
      <c r="H116" s="139">
        <f t="shared" si="9"/>
        <v>5.339805825242718</v>
      </c>
      <c r="I116" s="28">
        <v>1746</v>
      </c>
      <c r="J116" s="28">
        <v>197</v>
      </c>
      <c r="K116" s="28">
        <v>7</v>
      </c>
      <c r="L116" s="28">
        <v>86</v>
      </c>
      <c r="M116" s="28">
        <v>20</v>
      </c>
      <c r="N116" s="28">
        <v>4</v>
      </c>
      <c r="O116" s="28">
        <v>0</v>
      </c>
      <c r="P116" s="29">
        <f t="shared" si="7"/>
        <v>110</v>
      </c>
      <c r="Q116" s="26">
        <v>140</v>
      </c>
      <c r="R116" s="26">
        <v>103</v>
      </c>
      <c r="S116" s="26">
        <v>90</v>
      </c>
      <c r="T116" s="61"/>
      <c r="U116" s="40">
        <f t="shared" si="10"/>
        <v>2060</v>
      </c>
      <c r="V116" s="40">
        <f t="shared" si="11"/>
        <v>1</v>
      </c>
    </row>
    <row r="117" spans="1:22" s="5" customFormat="1" ht="13.5">
      <c r="A117" s="5">
        <v>42</v>
      </c>
      <c r="B117" s="62" t="s">
        <v>134</v>
      </c>
      <c r="C117" s="63" t="s">
        <v>242</v>
      </c>
      <c r="D117" s="33">
        <v>3398</v>
      </c>
      <c r="E117" s="34">
        <v>3304</v>
      </c>
      <c r="F117" s="35">
        <v>270</v>
      </c>
      <c r="G117" s="143">
        <f t="shared" si="8"/>
        <v>0.08171912832929783</v>
      </c>
      <c r="H117" s="143">
        <f t="shared" si="9"/>
        <v>3.026634382566586</v>
      </c>
      <c r="I117" s="37">
        <v>775</v>
      </c>
      <c r="J117" s="37">
        <v>2429</v>
      </c>
      <c r="K117" s="37">
        <v>0</v>
      </c>
      <c r="L117" s="37">
        <v>95</v>
      </c>
      <c r="M117" s="37">
        <v>4</v>
      </c>
      <c r="N117" s="37">
        <v>1</v>
      </c>
      <c r="O117" s="37">
        <v>0</v>
      </c>
      <c r="P117" s="38">
        <f t="shared" si="7"/>
        <v>100</v>
      </c>
      <c r="Q117" s="35">
        <v>226</v>
      </c>
      <c r="R117" s="35">
        <v>524</v>
      </c>
      <c r="S117" s="35">
        <v>262</v>
      </c>
      <c r="T117" s="64"/>
      <c r="U117" s="40">
        <f t="shared" si="10"/>
        <v>3304</v>
      </c>
      <c r="V117" s="40">
        <f t="shared" si="11"/>
        <v>1</v>
      </c>
    </row>
    <row r="118" spans="1:22" s="5" customFormat="1" ht="13.5">
      <c r="A118" s="5">
        <v>43</v>
      </c>
      <c r="B118" s="62" t="s">
        <v>135</v>
      </c>
      <c r="C118" s="63" t="s">
        <v>243</v>
      </c>
      <c r="D118" s="33">
        <v>6611</v>
      </c>
      <c r="E118" s="34">
        <v>6339</v>
      </c>
      <c r="F118" s="35">
        <v>944</v>
      </c>
      <c r="G118" s="143">
        <f t="shared" si="8"/>
        <v>0.1489193879160751</v>
      </c>
      <c r="H118" s="143">
        <f t="shared" si="9"/>
        <v>4.716832307935006</v>
      </c>
      <c r="I118" s="37">
        <v>366</v>
      </c>
      <c r="J118" s="37">
        <v>5674</v>
      </c>
      <c r="K118" s="37">
        <v>0</v>
      </c>
      <c r="L118" s="37">
        <v>259</v>
      </c>
      <c r="M118" s="37">
        <v>30</v>
      </c>
      <c r="N118" s="37">
        <v>10</v>
      </c>
      <c r="O118" s="37">
        <v>0</v>
      </c>
      <c r="P118" s="38">
        <f t="shared" si="7"/>
        <v>299</v>
      </c>
      <c r="Q118" s="35">
        <v>2413</v>
      </c>
      <c r="R118" s="35">
        <v>1663</v>
      </c>
      <c r="S118" s="35">
        <v>562</v>
      </c>
      <c r="T118" s="64"/>
      <c r="U118" s="40">
        <f t="shared" si="10"/>
        <v>6339</v>
      </c>
      <c r="V118" s="40">
        <f t="shared" si="11"/>
        <v>1</v>
      </c>
    </row>
    <row r="119" spans="1:22" s="5" customFormat="1" ht="13.5">
      <c r="A119" s="5">
        <v>44</v>
      </c>
      <c r="B119" s="62" t="s">
        <v>136</v>
      </c>
      <c r="C119" s="63" t="s">
        <v>244</v>
      </c>
      <c r="D119" s="33">
        <v>4489</v>
      </c>
      <c r="E119" s="34">
        <v>4179</v>
      </c>
      <c r="F119" s="35">
        <v>411</v>
      </c>
      <c r="G119" s="143">
        <f t="shared" si="8"/>
        <v>0.09834888729361091</v>
      </c>
      <c r="H119" s="143">
        <f t="shared" si="9"/>
        <v>3.1586503948312994</v>
      </c>
      <c r="I119" s="37">
        <v>2884</v>
      </c>
      <c r="J119" s="37">
        <v>1163</v>
      </c>
      <c r="K119" s="37">
        <v>0</v>
      </c>
      <c r="L119" s="37">
        <v>113</v>
      </c>
      <c r="M119" s="37">
        <v>12</v>
      </c>
      <c r="N119" s="37">
        <v>7</v>
      </c>
      <c r="O119" s="37">
        <v>0</v>
      </c>
      <c r="P119" s="38">
        <f t="shared" si="7"/>
        <v>132</v>
      </c>
      <c r="Q119" s="35">
        <v>505</v>
      </c>
      <c r="R119" s="35">
        <v>321</v>
      </c>
      <c r="S119" s="35">
        <v>207</v>
      </c>
      <c r="T119" s="64"/>
      <c r="U119" s="40">
        <f t="shared" si="10"/>
        <v>4179</v>
      </c>
      <c r="V119" s="40">
        <f t="shared" si="11"/>
        <v>1</v>
      </c>
    </row>
    <row r="120" spans="1:22" s="5" customFormat="1" ht="13.5">
      <c r="A120" s="5">
        <v>45</v>
      </c>
      <c r="B120" s="41" t="s">
        <v>137</v>
      </c>
      <c r="C120" s="65" t="s">
        <v>245</v>
      </c>
      <c r="D120" s="43">
        <v>3590</v>
      </c>
      <c r="E120" s="44">
        <v>3352</v>
      </c>
      <c r="F120" s="45">
        <v>310</v>
      </c>
      <c r="G120" s="164">
        <f t="shared" si="8"/>
        <v>0.09248210023866349</v>
      </c>
      <c r="H120" s="164">
        <f t="shared" si="9"/>
        <v>2.983293556085919</v>
      </c>
      <c r="I120" s="47">
        <v>2280</v>
      </c>
      <c r="J120" s="47">
        <v>972</v>
      </c>
      <c r="K120" s="47">
        <v>0</v>
      </c>
      <c r="L120" s="47">
        <v>89</v>
      </c>
      <c r="M120" s="47">
        <v>8</v>
      </c>
      <c r="N120" s="47">
        <v>3</v>
      </c>
      <c r="O120" s="47">
        <v>0</v>
      </c>
      <c r="P120" s="48">
        <f t="shared" si="7"/>
        <v>100</v>
      </c>
      <c r="Q120" s="45">
        <v>351</v>
      </c>
      <c r="R120" s="45">
        <v>365</v>
      </c>
      <c r="S120" s="45">
        <v>791</v>
      </c>
      <c r="T120" s="66"/>
      <c r="U120" s="40">
        <f t="shared" si="10"/>
        <v>3352</v>
      </c>
      <c r="V120" s="40">
        <f t="shared" si="11"/>
        <v>1</v>
      </c>
    </row>
    <row r="121" spans="1:22" s="5" customFormat="1" ht="13.5">
      <c r="A121" s="5">
        <v>46</v>
      </c>
      <c r="B121" s="136" t="s">
        <v>138</v>
      </c>
      <c r="C121" s="60" t="s">
        <v>13</v>
      </c>
      <c r="D121" s="24">
        <v>5748</v>
      </c>
      <c r="E121" s="25">
        <v>5447</v>
      </c>
      <c r="F121" s="26">
        <v>641</v>
      </c>
      <c r="G121" s="139">
        <f t="shared" si="8"/>
        <v>0.11767945658160456</v>
      </c>
      <c r="H121" s="139">
        <f t="shared" si="9"/>
        <v>4.259225261611896</v>
      </c>
      <c r="I121" s="28">
        <v>4800</v>
      </c>
      <c r="J121" s="28">
        <v>415</v>
      </c>
      <c r="K121" s="28">
        <v>0</v>
      </c>
      <c r="L121" s="28">
        <v>202</v>
      </c>
      <c r="M121" s="28">
        <v>23</v>
      </c>
      <c r="N121" s="28">
        <v>7</v>
      </c>
      <c r="O121" s="28">
        <v>0</v>
      </c>
      <c r="P121" s="29">
        <f t="shared" si="7"/>
        <v>232</v>
      </c>
      <c r="Q121" s="26">
        <v>253</v>
      </c>
      <c r="R121" s="26">
        <v>509</v>
      </c>
      <c r="S121" s="26">
        <v>0</v>
      </c>
      <c r="T121" s="61"/>
      <c r="U121" s="40">
        <f t="shared" si="10"/>
        <v>5447</v>
      </c>
      <c r="V121" s="40">
        <f t="shared" si="11"/>
        <v>1</v>
      </c>
    </row>
    <row r="122" spans="1:22" s="5" customFormat="1" ht="13.5">
      <c r="A122" s="5">
        <v>1</v>
      </c>
      <c r="B122" s="62" t="s">
        <v>139</v>
      </c>
      <c r="C122" s="63" t="s">
        <v>246</v>
      </c>
      <c r="D122" s="33">
        <v>792</v>
      </c>
      <c r="E122" s="34">
        <v>760</v>
      </c>
      <c r="F122" s="35">
        <v>62</v>
      </c>
      <c r="G122" s="143">
        <f t="shared" si="8"/>
        <v>0.08157894736842106</v>
      </c>
      <c r="H122" s="143">
        <f t="shared" si="9"/>
        <v>3.421052631578948</v>
      </c>
      <c r="I122" s="37">
        <v>627</v>
      </c>
      <c r="J122" s="37">
        <v>107</v>
      </c>
      <c r="K122" s="37">
        <v>0</v>
      </c>
      <c r="L122" s="37">
        <v>25</v>
      </c>
      <c r="M122" s="37">
        <v>1</v>
      </c>
      <c r="N122" s="37">
        <v>0</v>
      </c>
      <c r="O122" s="37">
        <v>0</v>
      </c>
      <c r="P122" s="38">
        <f t="shared" si="7"/>
        <v>26</v>
      </c>
      <c r="Q122" s="35">
        <v>37</v>
      </c>
      <c r="R122" s="35">
        <v>8</v>
      </c>
      <c r="S122" s="35">
        <v>47</v>
      </c>
      <c r="T122" s="64"/>
      <c r="U122" s="40">
        <f t="shared" si="10"/>
        <v>760</v>
      </c>
      <c r="V122" s="40">
        <f t="shared" si="11"/>
        <v>1</v>
      </c>
    </row>
    <row r="123" spans="1:22" s="5" customFormat="1" ht="13.5">
      <c r="A123" s="5">
        <v>13</v>
      </c>
      <c r="B123" s="62" t="s">
        <v>140</v>
      </c>
      <c r="C123" s="63" t="s">
        <v>307</v>
      </c>
      <c r="D123" s="33">
        <v>4579</v>
      </c>
      <c r="E123" s="34">
        <v>4069</v>
      </c>
      <c r="F123" s="35">
        <v>247</v>
      </c>
      <c r="G123" s="143">
        <f t="shared" si="8"/>
        <v>0.06070287539936102</v>
      </c>
      <c r="H123" s="143">
        <f t="shared" si="9"/>
        <v>1.8677807815188008</v>
      </c>
      <c r="I123" s="37">
        <v>1343</v>
      </c>
      <c r="J123" s="37">
        <v>2650</v>
      </c>
      <c r="K123" s="37">
        <v>0</v>
      </c>
      <c r="L123" s="37">
        <v>58</v>
      </c>
      <c r="M123" s="37">
        <v>13</v>
      </c>
      <c r="N123" s="37">
        <v>5</v>
      </c>
      <c r="O123" s="37">
        <v>0</v>
      </c>
      <c r="P123" s="38">
        <f t="shared" si="7"/>
        <v>76</v>
      </c>
      <c r="Q123" s="35">
        <v>51</v>
      </c>
      <c r="R123" s="35">
        <v>436</v>
      </c>
      <c r="S123" s="35">
        <v>334</v>
      </c>
      <c r="T123" s="64"/>
      <c r="U123" s="40">
        <f t="shared" si="10"/>
        <v>4069</v>
      </c>
      <c r="V123" s="40">
        <f t="shared" si="11"/>
        <v>1</v>
      </c>
    </row>
    <row r="124" spans="1:22" s="40" customFormat="1" ht="13.5">
      <c r="A124" s="5">
        <v>14</v>
      </c>
      <c r="B124" s="62" t="s">
        <v>141</v>
      </c>
      <c r="C124" s="63" t="s">
        <v>283</v>
      </c>
      <c r="D124" s="33">
        <v>3762</v>
      </c>
      <c r="E124" s="142">
        <v>3528</v>
      </c>
      <c r="F124" s="35">
        <v>179</v>
      </c>
      <c r="G124" s="143">
        <f t="shared" si="8"/>
        <v>0.05073696145124717</v>
      </c>
      <c r="H124" s="143">
        <f t="shared" si="9"/>
        <v>1.7290249433106575</v>
      </c>
      <c r="I124" s="37">
        <v>1621</v>
      </c>
      <c r="J124" s="37">
        <v>1834</v>
      </c>
      <c r="K124" s="37">
        <v>12</v>
      </c>
      <c r="L124" s="37">
        <v>53</v>
      </c>
      <c r="M124" s="37">
        <v>5</v>
      </c>
      <c r="N124" s="37">
        <v>3</v>
      </c>
      <c r="O124" s="37">
        <v>0</v>
      </c>
      <c r="P124" s="144">
        <f t="shared" si="7"/>
        <v>61</v>
      </c>
      <c r="Q124" s="35">
        <v>295</v>
      </c>
      <c r="R124" s="35">
        <v>171</v>
      </c>
      <c r="S124" s="35">
        <v>121</v>
      </c>
      <c r="T124" s="64"/>
      <c r="U124" s="40">
        <f t="shared" si="10"/>
        <v>3528</v>
      </c>
      <c r="V124" s="40">
        <f t="shared" si="11"/>
        <v>1</v>
      </c>
    </row>
    <row r="125" spans="1:22" s="40" customFormat="1" ht="13.5">
      <c r="A125" s="40">
        <v>24</v>
      </c>
      <c r="B125" s="134" t="s">
        <v>142</v>
      </c>
      <c r="C125" s="65" t="s">
        <v>313</v>
      </c>
      <c r="D125" s="43">
        <v>2910</v>
      </c>
      <c r="E125" s="156">
        <v>2827</v>
      </c>
      <c r="F125" s="45">
        <v>128</v>
      </c>
      <c r="G125" s="164">
        <f t="shared" si="8"/>
        <v>0.045277679518924654</v>
      </c>
      <c r="H125" s="164">
        <f t="shared" si="9"/>
        <v>1.4856738592147152</v>
      </c>
      <c r="I125" s="47">
        <v>2567</v>
      </c>
      <c r="J125" s="47">
        <v>218</v>
      </c>
      <c r="K125" s="47">
        <v>0</v>
      </c>
      <c r="L125" s="47">
        <v>34</v>
      </c>
      <c r="M125" s="47">
        <v>5</v>
      </c>
      <c r="N125" s="47">
        <v>3</v>
      </c>
      <c r="O125" s="47">
        <v>0</v>
      </c>
      <c r="P125" s="155">
        <f t="shared" si="7"/>
        <v>42</v>
      </c>
      <c r="Q125" s="45">
        <v>184</v>
      </c>
      <c r="R125" s="45">
        <v>411</v>
      </c>
      <c r="S125" s="45">
        <v>0</v>
      </c>
      <c r="T125" s="66"/>
      <c r="U125" s="40">
        <f t="shared" si="10"/>
        <v>2827</v>
      </c>
      <c r="V125" s="40">
        <f t="shared" si="11"/>
        <v>1</v>
      </c>
    </row>
    <row r="126" spans="1:22" s="5" customFormat="1" ht="13.5">
      <c r="A126" s="5">
        <v>28</v>
      </c>
      <c r="B126" s="59" t="s">
        <v>143</v>
      </c>
      <c r="C126" s="60" t="s">
        <v>248</v>
      </c>
      <c r="D126" s="24">
        <v>4235</v>
      </c>
      <c r="E126" s="25">
        <v>3796</v>
      </c>
      <c r="F126" s="26">
        <v>220</v>
      </c>
      <c r="G126" s="139">
        <f t="shared" si="8"/>
        <v>0.05795574288724974</v>
      </c>
      <c r="H126" s="139">
        <f t="shared" si="9"/>
        <v>2.0284510010537407</v>
      </c>
      <c r="I126" s="28">
        <v>1994</v>
      </c>
      <c r="J126" s="28">
        <v>1725</v>
      </c>
      <c r="K126" s="28">
        <v>0</v>
      </c>
      <c r="L126" s="28">
        <v>67</v>
      </c>
      <c r="M126" s="28">
        <v>6</v>
      </c>
      <c r="N126" s="28">
        <v>4</v>
      </c>
      <c r="O126" s="28">
        <v>0</v>
      </c>
      <c r="P126" s="29">
        <f t="shared" si="7"/>
        <v>77</v>
      </c>
      <c r="Q126" s="26">
        <v>204</v>
      </c>
      <c r="R126" s="26">
        <v>152</v>
      </c>
      <c r="S126" s="26">
        <v>209</v>
      </c>
      <c r="T126" s="61"/>
      <c r="U126" s="40">
        <f t="shared" si="10"/>
        <v>3796</v>
      </c>
      <c r="V126" s="40">
        <f t="shared" si="11"/>
        <v>1</v>
      </c>
    </row>
    <row r="127" spans="1:22" s="5" customFormat="1" ht="13.5">
      <c r="A127" s="5">
        <v>34</v>
      </c>
      <c r="B127" s="62" t="s">
        <v>144</v>
      </c>
      <c r="C127" s="63" t="s">
        <v>249</v>
      </c>
      <c r="D127" s="33">
        <v>1862</v>
      </c>
      <c r="E127" s="34">
        <v>1772</v>
      </c>
      <c r="F127" s="35">
        <v>108</v>
      </c>
      <c r="G127" s="143">
        <f t="shared" si="8"/>
        <v>0.060948081264108354</v>
      </c>
      <c r="H127" s="143">
        <f t="shared" si="9"/>
        <v>1.9187358916478554</v>
      </c>
      <c r="I127" s="37">
        <v>420</v>
      </c>
      <c r="J127" s="37">
        <v>1318</v>
      </c>
      <c r="K127" s="37">
        <v>0</v>
      </c>
      <c r="L127" s="37">
        <v>33</v>
      </c>
      <c r="M127" s="37">
        <v>1</v>
      </c>
      <c r="N127" s="37">
        <v>0</v>
      </c>
      <c r="O127" s="37">
        <v>0</v>
      </c>
      <c r="P127" s="38">
        <f t="shared" si="7"/>
        <v>34</v>
      </c>
      <c r="Q127" s="35">
        <v>1</v>
      </c>
      <c r="R127" s="35">
        <v>12</v>
      </c>
      <c r="S127" s="35">
        <v>0</v>
      </c>
      <c r="T127" s="64"/>
      <c r="U127" s="286">
        <f>I127+J127+K127+P127</f>
        <v>1772</v>
      </c>
      <c r="V127" s="40">
        <f t="shared" si="11"/>
        <v>1</v>
      </c>
    </row>
    <row r="128" spans="1:22" s="5" customFormat="1" ht="13.5">
      <c r="A128" s="5">
        <v>40</v>
      </c>
      <c r="B128" s="62" t="s">
        <v>145</v>
      </c>
      <c r="C128" s="63" t="s">
        <v>15</v>
      </c>
      <c r="D128" s="33">
        <v>983</v>
      </c>
      <c r="E128" s="34">
        <v>844</v>
      </c>
      <c r="F128" s="35">
        <v>84</v>
      </c>
      <c r="G128" s="143">
        <f t="shared" si="8"/>
        <v>0.0995260663507109</v>
      </c>
      <c r="H128" s="143">
        <f t="shared" si="9"/>
        <v>4.1469194312796205</v>
      </c>
      <c r="I128" s="37">
        <v>120</v>
      </c>
      <c r="J128" s="37">
        <v>689</v>
      </c>
      <c r="K128" s="37">
        <v>0</v>
      </c>
      <c r="L128" s="37">
        <v>33</v>
      </c>
      <c r="M128" s="37">
        <v>2</v>
      </c>
      <c r="N128" s="37">
        <v>0</v>
      </c>
      <c r="O128" s="37">
        <v>0</v>
      </c>
      <c r="P128" s="38">
        <f t="shared" si="7"/>
        <v>35</v>
      </c>
      <c r="Q128" s="35">
        <v>58</v>
      </c>
      <c r="R128" s="35">
        <v>113</v>
      </c>
      <c r="S128" s="35">
        <v>111</v>
      </c>
      <c r="T128" s="64"/>
      <c r="U128" s="40">
        <f t="shared" si="10"/>
        <v>844</v>
      </c>
      <c r="V128" s="40">
        <f t="shared" si="11"/>
        <v>1</v>
      </c>
    </row>
    <row r="129" spans="1:22" s="5" customFormat="1" ht="13.5">
      <c r="A129" s="40">
        <v>42</v>
      </c>
      <c r="B129" s="62" t="s">
        <v>146</v>
      </c>
      <c r="C129" s="63" t="s">
        <v>16</v>
      </c>
      <c r="D129" s="33">
        <v>2364</v>
      </c>
      <c r="E129" s="34">
        <v>2200</v>
      </c>
      <c r="F129" s="35">
        <v>209</v>
      </c>
      <c r="G129" s="143">
        <f t="shared" si="8"/>
        <v>0.095</v>
      </c>
      <c r="H129" s="143">
        <f t="shared" si="9"/>
        <v>2.8636363636363638</v>
      </c>
      <c r="I129" s="37">
        <v>2013</v>
      </c>
      <c r="J129" s="37">
        <v>124</v>
      </c>
      <c r="K129" s="37">
        <v>0</v>
      </c>
      <c r="L129" s="37">
        <v>50</v>
      </c>
      <c r="M129" s="37">
        <v>6</v>
      </c>
      <c r="N129" s="37">
        <v>7</v>
      </c>
      <c r="O129" s="37">
        <v>0</v>
      </c>
      <c r="P129" s="38">
        <f t="shared" si="7"/>
        <v>63</v>
      </c>
      <c r="Q129" s="35">
        <v>251</v>
      </c>
      <c r="R129" s="35">
        <v>242</v>
      </c>
      <c r="S129" s="35">
        <v>84</v>
      </c>
      <c r="T129" s="64"/>
      <c r="U129" s="40">
        <f t="shared" si="10"/>
        <v>2200</v>
      </c>
      <c r="V129" s="40">
        <f t="shared" si="11"/>
        <v>1</v>
      </c>
    </row>
    <row r="130" spans="1:22" s="40" customFormat="1" ht="13.5">
      <c r="A130" s="40">
        <v>13</v>
      </c>
      <c r="B130" s="41" t="s">
        <v>147</v>
      </c>
      <c r="C130" s="65" t="s">
        <v>17</v>
      </c>
      <c r="D130" s="43">
        <v>321</v>
      </c>
      <c r="E130" s="156">
        <v>266</v>
      </c>
      <c r="F130" s="45">
        <v>18</v>
      </c>
      <c r="G130" s="164">
        <f t="shared" si="8"/>
        <v>0.06766917293233082</v>
      </c>
      <c r="H130" s="164">
        <f t="shared" si="9"/>
        <v>2.2556390977443606</v>
      </c>
      <c r="I130" s="47">
        <v>114</v>
      </c>
      <c r="J130" s="47">
        <v>146</v>
      </c>
      <c r="K130" s="47">
        <v>0</v>
      </c>
      <c r="L130" s="47">
        <v>4</v>
      </c>
      <c r="M130" s="47">
        <v>1</v>
      </c>
      <c r="N130" s="47">
        <v>1</v>
      </c>
      <c r="O130" s="47">
        <v>0</v>
      </c>
      <c r="P130" s="155">
        <f t="shared" si="7"/>
        <v>6</v>
      </c>
      <c r="Q130" s="45">
        <v>1</v>
      </c>
      <c r="R130" s="45">
        <v>22</v>
      </c>
      <c r="S130" s="45">
        <v>8</v>
      </c>
      <c r="T130" s="66"/>
      <c r="U130" s="40">
        <f t="shared" si="10"/>
        <v>266</v>
      </c>
      <c r="V130" s="40">
        <f t="shared" si="11"/>
        <v>1</v>
      </c>
    </row>
    <row r="131" spans="1:22" s="5" customFormat="1" ht="13.5">
      <c r="A131" s="5">
        <v>13</v>
      </c>
      <c r="B131" s="59" t="s">
        <v>148</v>
      </c>
      <c r="C131" s="60" t="s">
        <v>251</v>
      </c>
      <c r="D131" s="24">
        <v>1143</v>
      </c>
      <c r="E131" s="25">
        <v>792</v>
      </c>
      <c r="F131" s="26">
        <v>24</v>
      </c>
      <c r="G131" s="139">
        <f t="shared" si="8"/>
        <v>0.030303030303030304</v>
      </c>
      <c r="H131" s="139">
        <f t="shared" si="9"/>
        <v>1.0101010101010102</v>
      </c>
      <c r="I131" s="28">
        <v>316</v>
      </c>
      <c r="J131" s="28">
        <v>468</v>
      </c>
      <c r="K131" s="28">
        <v>0</v>
      </c>
      <c r="L131" s="28">
        <v>7</v>
      </c>
      <c r="M131" s="28">
        <v>1</v>
      </c>
      <c r="N131" s="28">
        <v>0</v>
      </c>
      <c r="O131" s="28">
        <v>0</v>
      </c>
      <c r="P131" s="29">
        <f t="shared" si="7"/>
        <v>8</v>
      </c>
      <c r="Q131" s="26">
        <v>18</v>
      </c>
      <c r="R131" s="26">
        <v>19</v>
      </c>
      <c r="S131" s="26">
        <v>17</v>
      </c>
      <c r="T131" s="61"/>
      <c r="U131" s="40">
        <f t="shared" si="10"/>
        <v>792</v>
      </c>
      <c r="V131" s="40">
        <f t="shared" si="11"/>
        <v>1</v>
      </c>
    </row>
    <row r="132" spans="1:22" s="5" customFormat="1" ht="13.5">
      <c r="A132" s="5">
        <v>13</v>
      </c>
      <c r="B132" s="62" t="s">
        <v>149</v>
      </c>
      <c r="C132" s="63" t="s">
        <v>252</v>
      </c>
      <c r="D132" s="33">
        <v>2123</v>
      </c>
      <c r="E132" s="34">
        <v>1243</v>
      </c>
      <c r="F132" s="35">
        <v>62</v>
      </c>
      <c r="G132" s="143">
        <f t="shared" si="8"/>
        <v>0.0498793242156074</v>
      </c>
      <c r="H132" s="143">
        <f t="shared" si="9"/>
        <v>1.6894609814963797</v>
      </c>
      <c r="I132" s="37">
        <v>515</v>
      </c>
      <c r="J132" s="37">
        <v>707</v>
      </c>
      <c r="K132" s="37">
        <v>0</v>
      </c>
      <c r="L132" s="37">
        <v>14</v>
      </c>
      <c r="M132" s="37">
        <v>4</v>
      </c>
      <c r="N132" s="37">
        <v>3</v>
      </c>
      <c r="O132" s="37">
        <v>0</v>
      </c>
      <c r="P132" s="38">
        <f t="shared" si="7"/>
        <v>21</v>
      </c>
      <c r="Q132" s="35">
        <v>60</v>
      </c>
      <c r="R132" s="35">
        <v>82</v>
      </c>
      <c r="S132" s="35">
        <v>112</v>
      </c>
      <c r="T132" s="64"/>
      <c r="U132" s="40">
        <f t="shared" si="10"/>
        <v>1243</v>
      </c>
      <c r="V132" s="40">
        <f t="shared" si="11"/>
        <v>1</v>
      </c>
    </row>
    <row r="133" spans="1:22" s="5" customFormat="1" ht="13.5">
      <c r="A133" s="5">
        <v>13</v>
      </c>
      <c r="B133" s="62" t="s">
        <v>150</v>
      </c>
      <c r="C133" s="63" t="s">
        <v>253</v>
      </c>
      <c r="D133" s="33">
        <v>1913</v>
      </c>
      <c r="E133" s="34">
        <v>1418</v>
      </c>
      <c r="F133" s="35">
        <v>74</v>
      </c>
      <c r="G133" s="143">
        <f t="shared" si="8"/>
        <v>0.05218617771509168</v>
      </c>
      <c r="H133" s="143">
        <f t="shared" si="9"/>
        <v>2.0451339915373765</v>
      </c>
      <c r="I133" s="37">
        <v>602</v>
      </c>
      <c r="J133" s="37">
        <v>787</v>
      </c>
      <c r="K133" s="37">
        <v>0</v>
      </c>
      <c r="L133" s="37">
        <v>24</v>
      </c>
      <c r="M133" s="37">
        <v>2</v>
      </c>
      <c r="N133" s="37">
        <v>3</v>
      </c>
      <c r="O133" s="37">
        <v>0</v>
      </c>
      <c r="P133" s="38">
        <f t="shared" si="7"/>
        <v>29</v>
      </c>
      <c r="Q133" s="35">
        <v>49</v>
      </c>
      <c r="R133" s="35">
        <v>67</v>
      </c>
      <c r="S133" s="35">
        <v>89</v>
      </c>
      <c r="T133" s="64"/>
      <c r="U133" s="40">
        <f t="shared" si="10"/>
        <v>1418</v>
      </c>
      <c r="V133" s="40">
        <f t="shared" si="11"/>
        <v>1</v>
      </c>
    </row>
    <row r="134" spans="1:22" s="5" customFormat="1" ht="13.5">
      <c r="A134" s="5">
        <v>13</v>
      </c>
      <c r="B134" s="62" t="s">
        <v>151</v>
      </c>
      <c r="C134" s="63" t="s">
        <v>254</v>
      </c>
      <c r="D134" s="33">
        <v>1439</v>
      </c>
      <c r="E134" s="34">
        <v>1296</v>
      </c>
      <c r="F134" s="35">
        <v>37</v>
      </c>
      <c r="G134" s="143">
        <f t="shared" si="8"/>
        <v>0.02854938271604938</v>
      </c>
      <c r="H134" s="143">
        <f t="shared" si="9"/>
        <v>1.1574074074074074</v>
      </c>
      <c r="I134" s="37">
        <v>570</v>
      </c>
      <c r="J134" s="37">
        <v>711</v>
      </c>
      <c r="K134" s="37">
        <v>0</v>
      </c>
      <c r="L134" s="37">
        <v>14</v>
      </c>
      <c r="M134" s="37">
        <v>1</v>
      </c>
      <c r="N134" s="37">
        <v>0</v>
      </c>
      <c r="O134" s="37">
        <v>0</v>
      </c>
      <c r="P134" s="38">
        <f t="shared" si="7"/>
        <v>15</v>
      </c>
      <c r="Q134" s="35">
        <v>170</v>
      </c>
      <c r="R134" s="35">
        <v>92</v>
      </c>
      <c r="S134" s="35">
        <v>72</v>
      </c>
      <c r="T134" s="64"/>
      <c r="U134" s="40">
        <f t="shared" si="10"/>
        <v>1296</v>
      </c>
      <c r="V134" s="40">
        <f t="shared" si="11"/>
        <v>1</v>
      </c>
    </row>
    <row r="135" spans="1:22" s="5" customFormat="1" ht="13.5">
      <c r="A135" s="40">
        <v>13</v>
      </c>
      <c r="B135" s="41" t="s">
        <v>152</v>
      </c>
      <c r="C135" s="65" t="s">
        <v>255</v>
      </c>
      <c r="D135" s="43">
        <v>1239</v>
      </c>
      <c r="E135" s="44">
        <v>1047</v>
      </c>
      <c r="F135" s="45">
        <v>118</v>
      </c>
      <c r="G135" s="164">
        <f aca="true" t="shared" si="12" ref="G135:G152">F135/E135</f>
        <v>0.11270296084049666</v>
      </c>
      <c r="H135" s="164">
        <f aca="true" t="shared" si="13" ref="H135:H152">P135/E135*100</f>
        <v>3.5339063992359123</v>
      </c>
      <c r="I135" s="47">
        <v>465</v>
      </c>
      <c r="J135" s="47">
        <v>545</v>
      </c>
      <c r="K135" s="47">
        <v>0</v>
      </c>
      <c r="L135" s="47">
        <v>32</v>
      </c>
      <c r="M135" s="47">
        <v>3</v>
      </c>
      <c r="N135" s="47">
        <v>2</v>
      </c>
      <c r="O135" s="47">
        <v>0</v>
      </c>
      <c r="P135" s="48">
        <f t="shared" si="7"/>
        <v>37</v>
      </c>
      <c r="Q135" s="45">
        <v>30</v>
      </c>
      <c r="R135" s="45">
        <v>107</v>
      </c>
      <c r="S135" s="45">
        <v>70</v>
      </c>
      <c r="T135" s="66"/>
      <c r="U135" s="40">
        <f aca="true" t="shared" si="14" ref="U135:U152">I135+J135+K135+P135</f>
        <v>1047</v>
      </c>
      <c r="V135" s="40">
        <f aca="true" t="shared" si="15" ref="V135:V152">E135/U135</f>
        <v>1</v>
      </c>
    </row>
    <row r="136" spans="1:22" s="5" customFormat="1" ht="13.5">
      <c r="A136" s="5">
        <v>13</v>
      </c>
      <c r="B136" s="59" t="s">
        <v>153</v>
      </c>
      <c r="C136" s="60" t="s">
        <v>256</v>
      </c>
      <c r="D136" s="24">
        <v>1989</v>
      </c>
      <c r="E136" s="25">
        <v>1756</v>
      </c>
      <c r="F136" s="26">
        <v>98</v>
      </c>
      <c r="G136" s="139">
        <f t="shared" si="12"/>
        <v>0.05580865603644647</v>
      </c>
      <c r="H136" s="139">
        <f t="shared" si="13"/>
        <v>1.7084282460136675</v>
      </c>
      <c r="I136" s="28">
        <v>317</v>
      </c>
      <c r="J136" s="28">
        <v>1409</v>
      </c>
      <c r="K136" s="28">
        <v>0</v>
      </c>
      <c r="L136" s="28">
        <v>25</v>
      </c>
      <c r="M136" s="28">
        <v>3</v>
      </c>
      <c r="N136" s="28">
        <v>2</v>
      </c>
      <c r="O136" s="28">
        <v>0</v>
      </c>
      <c r="P136" s="29">
        <f aca="true" t="shared" si="16" ref="P136:P152">SUM(L136:O136)</f>
        <v>30</v>
      </c>
      <c r="Q136" s="26">
        <v>43</v>
      </c>
      <c r="R136" s="26">
        <v>31</v>
      </c>
      <c r="S136" s="26">
        <v>0</v>
      </c>
      <c r="T136" s="61"/>
      <c r="U136" s="40">
        <f t="shared" si="14"/>
        <v>1756</v>
      </c>
      <c r="V136" s="40">
        <f t="shared" si="15"/>
        <v>1</v>
      </c>
    </row>
    <row r="137" spans="1:22" s="5" customFormat="1" ht="13.5">
      <c r="A137" s="5">
        <v>13</v>
      </c>
      <c r="B137" s="62" t="s">
        <v>154</v>
      </c>
      <c r="C137" s="63" t="s">
        <v>257</v>
      </c>
      <c r="D137" s="33">
        <v>4287</v>
      </c>
      <c r="E137" s="34">
        <v>3066</v>
      </c>
      <c r="F137" s="35">
        <v>154</v>
      </c>
      <c r="G137" s="143">
        <f t="shared" si="12"/>
        <v>0.0502283105022831</v>
      </c>
      <c r="H137" s="143">
        <f t="shared" si="13"/>
        <v>1.8917155903457272</v>
      </c>
      <c r="I137" s="37">
        <v>1396</v>
      </c>
      <c r="J137" s="37">
        <v>1612</v>
      </c>
      <c r="K137" s="37">
        <v>0</v>
      </c>
      <c r="L137" s="37">
        <v>49</v>
      </c>
      <c r="M137" s="37">
        <v>6</v>
      </c>
      <c r="N137" s="37">
        <v>3</v>
      </c>
      <c r="O137" s="37">
        <v>0</v>
      </c>
      <c r="P137" s="38">
        <f t="shared" si="16"/>
        <v>58</v>
      </c>
      <c r="Q137" s="35">
        <v>257</v>
      </c>
      <c r="R137" s="35">
        <v>320</v>
      </c>
      <c r="S137" s="35">
        <v>120</v>
      </c>
      <c r="T137" s="64"/>
      <c r="U137" s="40">
        <f t="shared" si="14"/>
        <v>3066</v>
      </c>
      <c r="V137" s="40">
        <f t="shared" si="15"/>
        <v>1</v>
      </c>
    </row>
    <row r="138" spans="1:22" s="5" customFormat="1" ht="13.5">
      <c r="A138" s="5">
        <v>13</v>
      </c>
      <c r="B138" s="62" t="s">
        <v>155</v>
      </c>
      <c r="C138" s="63" t="s">
        <v>258</v>
      </c>
      <c r="D138" s="33">
        <v>2702</v>
      </c>
      <c r="E138" s="34">
        <v>2502</v>
      </c>
      <c r="F138" s="35">
        <v>131</v>
      </c>
      <c r="G138" s="143">
        <f t="shared" si="12"/>
        <v>0.052358113509192644</v>
      </c>
      <c r="H138" s="143">
        <f t="shared" si="13"/>
        <v>1.8784972022382094</v>
      </c>
      <c r="I138" s="37">
        <v>1071</v>
      </c>
      <c r="J138" s="37">
        <v>1384</v>
      </c>
      <c r="K138" s="37">
        <v>0</v>
      </c>
      <c r="L138" s="37">
        <v>39</v>
      </c>
      <c r="M138" s="37">
        <v>7</v>
      </c>
      <c r="N138" s="37">
        <v>1</v>
      </c>
      <c r="O138" s="37">
        <v>0</v>
      </c>
      <c r="P138" s="38">
        <f t="shared" si="16"/>
        <v>47</v>
      </c>
      <c r="Q138" s="35">
        <v>190</v>
      </c>
      <c r="R138" s="35">
        <v>178</v>
      </c>
      <c r="S138" s="35">
        <v>172</v>
      </c>
      <c r="T138" s="64"/>
      <c r="U138" s="40">
        <f t="shared" si="14"/>
        <v>2502</v>
      </c>
      <c r="V138" s="40">
        <f t="shared" si="15"/>
        <v>1</v>
      </c>
    </row>
    <row r="139" spans="1:22" s="5" customFormat="1" ht="13.5">
      <c r="A139" s="5">
        <v>13</v>
      </c>
      <c r="B139" s="62" t="s">
        <v>156</v>
      </c>
      <c r="C139" s="63" t="s">
        <v>259</v>
      </c>
      <c r="D139" s="33">
        <v>1756</v>
      </c>
      <c r="E139" s="34">
        <v>1323</v>
      </c>
      <c r="F139" s="35">
        <v>149</v>
      </c>
      <c r="G139" s="143">
        <f t="shared" si="12"/>
        <v>0.1126228269085412</v>
      </c>
      <c r="H139" s="143">
        <f t="shared" si="13"/>
        <v>3.7037037037037033</v>
      </c>
      <c r="I139" s="37">
        <v>838</v>
      </c>
      <c r="J139" s="37">
        <v>436</v>
      </c>
      <c r="K139" s="37">
        <v>0</v>
      </c>
      <c r="L139" s="37">
        <v>41</v>
      </c>
      <c r="M139" s="37">
        <v>8</v>
      </c>
      <c r="N139" s="37">
        <v>0</v>
      </c>
      <c r="O139" s="37">
        <v>0</v>
      </c>
      <c r="P139" s="38">
        <f t="shared" si="16"/>
        <v>49</v>
      </c>
      <c r="Q139" s="35">
        <v>113</v>
      </c>
      <c r="R139" s="35">
        <v>122</v>
      </c>
      <c r="S139" s="35">
        <v>225</v>
      </c>
      <c r="T139" s="64"/>
      <c r="U139" s="40">
        <f t="shared" si="14"/>
        <v>1323</v>
      </c>
      <c r="V139" s="40">
        <f t="shared" si="15"/>
        <v>1</v>
      </c>
    </row>
    <row r="140" spans="1:22" s="5" customFormat="1" ht="13.5">
      <c r="A140" s="5">
        <v>13</v>
      </c>
      <c r="B140" s="41" t="s">
        <v>157</v>
      </c>
      <c r="C140" s="65" t="s">
        <v>260</v>
      </c>
      <c r="D140" s="43">
        <v>5470</v>
      </c>
      <c r="E140" s="44">
        <v>5123</v>
      </c>
      <c r="F140" s="45">
        <v>423</v>
      </c>
      <c r="G140" s="164">
        <f t="shared" si="12"/>
        <v>0.08256880733944955</v>
      </c>
      <c r="H140" s="164">
        <f t="shared" si="13"/>
        <v>2.888932266250244</v>
      </c>
      <c r="I140" s="47">
        <v>1865</v>
      </c>
      <c r="J140" s="47">
        <v>3110</v>
      </c>
      <c r="K140" s="47">
        <v>0</v>
      </c>
      <c r="L140" s="47">
        <v>127</v>
      </c>
      <c r="M140" s="47">
        <v>18</v>
      </c>
      <c r="N140" s="47">
        <v>3</v>
      </c>
      <c r="O140" s="47">
        <v>0</v>
      </c>
      <c r="P140" s="48">
        <f t="shared" si="16"/>
        <v>148</v>
      </c>
      <c r="Q140" s="45">
        <v>420</v>
      </c>
      <c r="R140" s="45">
        <v>653</v>
      </c>
      <c r="S140" s="45">
        <v>735</v>
      </c>
      <c r="T140" s="66"/>
      <c r="U140" s="40">
        <f t="shared" si="14"/>
        <v>5123</v>
      </c>
      <c r="V140" s="40">
        <f t="shared" si="15"/>
        <v>1</v>
      </c>
    </row>
    <row r="141" spans="1:22" s="5" customFormat="1" ht="13.5">
      <c r="A141" s="5">
        <v>13</v>
      </c>
      <c r="B141" s="59" t="s">
        <v>158</v>
      </c>
      <c r="C141" s="60" t="s">
        <v>18</v>
      </c>
      <c r="D141" s="24">
        <v>6601</v>
      </c>
      <c r="E141" s="25">
        <v>5339</v>
      </c>
      <c r="F141" s="26">
        <v>281</v>
      </c>
      <c r="G141" s="139">
        <f t="shared" si="12"/>
        <v>0.05263157894736842</v>
      </c>
      <c r="H141" s="139">
        <f t="shared" si="13"/>
        <v>2.172691515265031</v>
      </c>
      <c r="I141" s="28">
        <v>4059</v>
      </c>
      <c r="J141" s="28">
        <v>1164</v>
      </c>
      <c r="K141" s="28">
        <v>0</v>
      </c>
      <c r="L141" s="28">
        <v>103</v>
      </c>
      <c r="M141" s="28">
        <v>10</v>
      </c>
      <c r="N141" s="28">
        <v>3</v>
      </c>
      <c r="O141" s="28">
        <v>0</v>
      </c>
      <c r="P141" s="29">
        <f t="shared" si="16"/>
        <v>116</v>
      </c>
      <c r="Q141" s="26">
        <v>454</v>
      </c>
      <c r="R141" s="26">
        <v>379</v>
      </c>
      <c r="S141" s="26">
        <v>34</v>
      </c>
      <c r="T141" s="61"/>
      <c r="U141" s="40">
        <f t="shared" si="14"/>
        <v>5339</v>
      </c>
      <c r="V141" s="40">
        <f t="shared" si="15"/>
        <v>1</v>
      </c>
    </row>
    <row r="142" spans="1:22" s="5" customFormat="1" ht="13.5">
      <c r="A142" s="5">
        <v>13</v>
      </c>
      <c r="B142" s="62" t="s">
        <v>159</v>
      </c>
      <c r="C142" s="63" t="s">
        <v>261</v>
      </c>
      <c r="D142" s="33">
        <v>1511</v>
      </c>
      <c r="E142" s="34">
        <v>973</v>
      </c>
      <c r="F142" s="35">
        <v>87</v>
      </c>
      <c r="G142" s="143">
        <f t="shared" si="12"/>
        <v>0.08941418293936279</v>
      </c>
      <c r="H142" s="143">
        <f t="shared" si="13"/>
        <v>3.391572456320658</v>
      </c>
      <c r="I142" s="37">
        <v>294</v>
      </c>
      <c r="J142" s="37">
        <v>646</v>
      </c>
      <c r="K142" s="37">
        <v>0</v>
      </c>
      <c r="L142" s="37">
        <v>29</v>
      </c>
      <c r="M142" s="37">
        <v>4</v>
      </c>
      <c r="N142" s="37">
        <v>0</v>
      </c>
      <c r="O142" s="37">
        <v>0</v>
      </c>
      <c r="P142" s="38">
        <f t="shared" si="16"/>
        <v>33</v>
      </c>
      <c r="Q142" s="35">
        <v>263</v>
      </c>
      <c r="R142" s="35">
        <v>177</v>
      </c>
      <c r="S142" s="35">
        <v>215</v>
      </c>
      <c r="T142" s="64"/>
      <c r="U142" s="40">
        <f t="shared" si="14"/>
        <v>973</v>
      </c>
      <c r="V142" s="40">
        <f t="shared" si="15"/>
        <v>1</v>
      </c>
    </row>
    <row r="143" spans="1:22" s="5" customFormat="1" ht="13.5">
      <c r="A143" s="5">
        <v>13</v>
      </c>
      <c r="B143" s="62" t="s">
        <v>160</v>
      </c>
      <c r="C143" s="63" t="s">
        <v>262</v>
      </c>
      <c r="D143" s="33">
        <v>1926</v>
      </c>
      <c r="E143" s="34">
        <v>1598</v>
      </c>
      <c r="F143" s="35">
        <v>89</v>
      </c>
      <c r="G143" s="143">
        <f t="shared" si="12"/>
        <v>0.05569461827284105</v>
      </c>
      <c r="H143" s="143">
        <f t="shared" si="13"/>
        <v>2.127659574468085</v>
      </c>
      <c r="I143" s="37">
        <v>277</v>
      </c>
      <c r="J143" s="37">
        <v>1287</v>
      </c>
      <c r="K143" s="37">
        <v>0</v>
      </c>
      <c r="L143" s="37">
        <v>32</v>
      </c>
      <c r="M143" s="37">
        <v>2</v>
      </c>
      <c r="N143" s="37">
        <v>0</v>
      </c>
      <c r="O143" s="37">
        <v>0</v>
      </c>
      <c r="P143" s="38">
        <f t="shared" si="16"/>
        <v>34</v>
      </c>
      <c r="Q143" s="35">
        <v>56</v>
      </c>
      <c r="R143" s="35">
        <v>223</v>
      </c>
      <c r="S143" s="35">
        <v>117</v>
      </c>
      <c r="T143" s="64"/>
      <c r="U143" s="40">
        <f t="shared" si="14"/>
        <v>1598</v>
      </c>
      <c r="V143" s="40">
        <f t="shared" si="15"/>
        <v>1</v>
      </c>
    </row>
    <row r="144" spans="1:22" s="5" customFormat="1" ht="13.5">
      <c r="A144" s="5">
        <v>13</v>
      </c>
      <c r="B144" s="62" t="s">
        <v>161</v>
      </c>
      <c r="C144" s="63" t="s">
        <v>263</v>
      </c>
      <c r="D144" s="33">
        <v>3738</v>
      </c>
      <c r="E144" s="34">
        <v>3522</v>
      </c>
      <c r="F144" s="35">
        <v>277</v>
      </c>
      <c r="G144" s="143">
        <f t="shared" si="12"/>
        <v>0.07864849517319705</v>
      </c>
      <c r="H144" s="143">
        <f t="shared" si="13"/>
        <v>2.9528676888131744</v>
      </c>
      <c r="I144" s="37">
        <v>1626</v>
      </c>
      <c r="J144" s="37">
        <v>1792</v>
      </c>
      <c r="K144" s="37">
        <v>0</v>
      </c>
      <c r="L144" s="37">
        <v>91</v>
      </c>
      <c r="M144" s="37">
        <v>11</v>
      </c>
      <c r="N144" s="37">
        <v>2</v>
      </c>
      <c r="O144" s="37">
        <v>0</v>
      </c>
      <c r="P144" s="38">
        <f t="shared" si="16"/>
        <v>104</v>
      </c>
      <c r="Q144" s="35">
        <v>152</v>
      </c>
      <c r="R144" s="35">
        <v>111</v>
      </c>
      <c r="S144" s="35">
        <v>216</v>
      </c>
      <c r="T144" s="64"/>
      <c r="U144" s="40">
        <f t="shared" si="14"/>
        <v>3522</v>
      </c>
      <c r="V144" s="40">
        <f t="shared" si="15"/>
        <v>1</v>
      </c>
    </row>
    <row r="145" spans="1:22" s="5" customFormat="1" ht="13.5">
      <c r="A145" s="5">
        <v>13</v>
      </c>
      <c r="B145" s="41" t="s">
        <v>162</v>
      </c>
      <c r="C145" s="65" t="s">
        <v>264</v>
      </c>
      <c r="D145" s="43">
        <v>1628</v>
      </c>
      <c r="E145" s="44">
        <v>1274</v>
      </c>
      <c r="F145" s="45">
        <v>76</v>
      </c>
      <c r="G145" s="164">
        <f t="shared" si="12"/>
        <v>0.059654631083202514</v>
      </c>
      <c r="H145" s="164">
        <f t="shared" si="13"/>
        <v>2.2762951334379906</v>
      </c>
      <c r="I145" s="47">
        <v>593</v>
      </c>
      <c r="J145" s="47">
        <v>652</v>
      </c>
      <c r="K145" s="47">
        <v>0</v>
      </c>
      <c r="L145" s="47">
        <v>27</v>
      </c>
      <c r="M145" s="47">
        <v>1</v>
      </c>
      <c r="N145" s="47">
        <v>1</v>
      </c>
      <c r="O145" s="47">
        <v>0</v>
      </c>
      <c r="P145" s="48">
        <f t="shared" si="16"/>
        <v>29</v>
      </c>
      <c r="Q145" s="45">
        <v>32</v>
      </c>
      <c r="R145" s="45">
        <v>55</v>
      </c>
      <c r="S145" s="45">
        <v>69</v>
      </c>
      <c r="T145" s="66"/>
      <c r="U145" s="40">
        <f t="shared" si="14"/>
        <v>1274</v>
      </c>
      <c r="V145" s="40">
        <f t="shared" si="15"/>
        <v>1</v>
      </c>
    </row>
    <row r="146" spans="1:22" s="5" customFormat="1" ht="12" customHeight="1">
      <c r="A146" s="5">
        <v>13</v>
      </c>
      <c r="B146" s="59" t="s">
        <v>284</v>
      </c>
      <c r="C146" s="60" t="s">
        <v>265</v>
      </c>
      <c r="D146" s="24">
        <v>2338</v>
      </c>
      <c r="E146" s="25">
        <v>2053</v>
      </c>
      <c r="F146" s="26">
        <v>152</v>
      </c>
      <c r="G146" s="139">
        <f t="shared" si="12"/>
        <v>0.07403799318071115</v>
      </c>
      <c r="H146" s="139">
        <f t="shared" si="13"/>
        <v>2.581587920116902</v>
      </c>
      <c r="I146" s="28">
        <v>630</v>
      </c>
      <c r="J146" s="28">
        <v>1370</v>
      </c>
      <c r="K146" s="28">
        <v>0</v>
      </c>
      <c r="L146" s="28">
        <v>44</v>
      </c>
      <c r="M146" s="28">
        <v>7</v>
      </c>
      <c r="N146" s="28">
        <v>2</v>
      </c>
      <c r="O146" s="28">
        <v>0</v>
      </c>
      <c r="P146" s="29">
        <f t="shared" si="16"/>
        <v>53</v>
      </c>
      <c r="Q146" s="26">
        <v>3</v>
      </c>
      <c r="R146" s="26">
        <v>112</v>
      </c>
      <c r="S146" s="26">
        <v>140</v>
      </c>
      <c r="T146" s="61"/>
      <c r="U146" s="40">
        <f t="shared" si="14"/>
        <v>2053</v>
      </c>
      <c r="V146" s="40">
        <f t="shared" si="15"/>
        <v>1</v>
      </c>
    </row>
    <row r="147" spans="1:22" s="5" customFormat="1" ht="13.5">
      <c r="A147" s="5">
        <v>13</v>
      </c>
      <c r="B147" s="62" t="s">
        <v>297</v>
      </c>
      <c r="C147" s="63" t="s">
        <v>266</v>
      </c>
      <c r="D147" s="33">
        <v>1594</v>
      </c>
      <c r="E147" s="34">
        <v>1449</v>
      </c>
      <c r="F147" s="35">
        <v>78</v>
      </c>
      <c r="G147" s="143">
        <f t="shared" si="12"/>
        <v>0.053830227743271224</v>
      </c>
      <c r="H147" s="143">
        <f t="shared" si="13"/>
        <v>1.7943409247757072</v>
      </c>
      <c r="I147" s="37">
        <v>609</v>
      </c>
      <c r="J147" s="37">
        <v>814</v>
      </c>
      <c r="K147" s="37">
        <v>0</v>
      </c>
      <c r="L147" s="37">
        <v>24</v>
      </c>
      <c r="M147" s="37">
        <v>1</v>
      </c>
      <c r="N147" s="37">
        <v>1</v>
      </c>
      <c r="O147" s="37">
        <v>0</v>
      </c>
      <c r="P147" s="38">
        <f t="shared" si="16"/>
        <v>26</v>
      </c>
      <c r="Q147" s="35">
        <v>37</v>
      </c>
      <c r="R147" s="35">
        <v>100</v>
      </c>
      <c r="S147" s="35">
        <v>116</v>
      </c>
      <c r="T147" s="64"/>
      <c r="U147" s="40">
        <f t="shared" si="14"/>
        <v>1449</v>
      </c>
      <c r="V147" s="40">
        <f t="shared" si="15"/>
        <v>1</v>
      </c>
    </row>
    <row r="148" spans="1:22" s="5" customFormat="1" ht="13.5">
      <c r="A148" s="5">
        <v>13</v>
      </c>
      <c r="B148" s="62" t="s">
        <v>308</v>
      </c>
      <c r="C148" s="63" t="s">
        <v>267</v>
      </c>
      <c r="D148" s="33">
        <v>4061</v>
      </c>
      <c r="E148" s="34">
        <v>3615</v>
      </c>
      <c r="F148" s="35">
        <v>165</v>
      </c>
      <c r="G148" s="143">
        <f t="shared" si="12"/>
        <v>0.04564315352697095</v>
      </c>
      <c r="H148" s="143">
        <f t="shared" si="13"/>
        <v>1.6597510373443984</v>
      </c>
      <c r="I148" s="37">
        <v>1504</v>
      </c>
      <c r="J148" s="37">
        <v>2051</v>
      </c>
      <c r="K148" s="37">
        <v>0</v>
      </c>
      <c r="L148" s="37">
        <v>53</v>
      </c>
      <c r="M148" s="37">
        <v>4</v>
      </c>
      <c r="N148" s="37">
        <v>3</v>
      </c>
      <c r="O148" s="37">
        <v>0</v>
      </c>
      <c r="P148" s="38">
        <f t="shared" si="16"/>
        <v>60</v>
      </c>
      <c r="Q148" s="35">
        <v>26</v>
      </c>
      <c r="R148" s="35">
        <v>140</v>
      </c>
      <c r="S148" s="35">
        <v>132</v>
      </c>
      <c r="T148" s="64"/>
      <c r="U148" s="40">
        <f t="shared" si="14"/>
        <v>3615</v>
      </c>
      <c r="V148" s="40">
        <f t="shared" si="15"/>
        <v>1</v>
      </c>
    </row>
    <row r="149" spans="1:22" s="5" customFormat="1" ht="13.5">
      <c r="A149" s="5">
        <v>13</v>
      </c>
      <c r="B149" s="62" t="s">
        <v>314</v>
      </c>
      <c r="C149" s="63" t="s">
        <v>268</v>
      </c>
      <c r="D149" s="33">
        <v>6043</v>
      </c>
      <c r="E149" s="34">
        <v>5194</v>
      </c>
      <c r="F149" s="35">
        <v>441</v>
      </c>
      <c r="G149" s="143">
        <f t="shared" si="12"/>
        <v>0.08490566037735849</v>
      </c>
      <c r="H149" s="143">
        <f t="shared" si="13"/>
        <v>2.887947631882942</v>
      </c>
      <c r="I149" s="37">
        <v>2536</v>
      </c>
      <c r="J149" s="37">
        <v>2508</v>
      </c>
      <c r="K149" s="37">
        <v>0</v>
      </c>
      <c r="L149" s="37">
        <v>133</v>
      </c>
      <c r="M149" s="37">
        <v>14</v>
      </c>
      <c r="N149" s="37">
        <v>3</v>
      </c>
      <c r="O149" s="37">
        <v>0</v>
      </c>
      <c r="P149" s="38">
        <f t="shared" si="16"/>
        <v>150</v>
      </c>
      <c r="Q149" s="35">
        <v>142</v>
      </c>
      <c r="R149" s="35">
        <v>180</v>
      </c>
      <c r="S149" s="35">
        <v>285</v>
      </c>
      <c r="T149" s="64"/>
      <c r="U149" s="40">
        <f t="shared" si="14"/>
        <v>5194</v>
      </c>
      <c r="V149" s="40">
        <f t="shared" si="15"/>
        <v>1</v>
      </c>
    </row>
    <row r="150" spans="1:22" s="5" customFormat="1" ht="13.5">
      <c r="A150" s="5">
        <v>13</v>
      </c>
      <c r="B150" s="41" t="s">
        <v>315</v>
      </c>
      <c r="C150" s="65" t="s">
        <v>269</v>
      </c>
      <c r="D150" s="43">
        <v>5609</v>
      </c>
      <c r="E150" s="44">
        <v>4843</v>
      </c>
      <c r="F150" s="45">
        <v>386</v>
      </c>
      <c r="G150" s="164">
        <f t="shared" si="12"/>
        <v>0.07970266363824076</v>
      </c>
      <c r="H150" s="164">
        <f t="shared" si="13"/>
        <v>2.5810448069378484</v>
      </c>
      <c r="I150" s="47">
        <v>2162</v>
      </c>
      <c r="J150" s="47">
        <v>2556</v>
      </c>
      <c r="K150" s="47">
        <v>0</v>
      </c>
      <c r="L150" s="47">
        <v>99</v>
      </c>
      <c r="M150" s="47">
        <v>14</v>
      </c>
      <c r="N150" s="47">
        <v>12</v>
      </c>
      <c r="O150" s="47">
        <v>0</v>
      </c>
      <c r="P150" s="48">
        <f t="shared" si="16"/>
        <v>125</v>
      </c>
      <c r="Q150" s="45">
        <v>317</v>
      </c>
      <c r="R150" s="45">
        <v>308</v>
      </c>
      <c r="S150" s="45">
        <v>478</v>
      </c>
      <c r="T150" s="66"/>
      <c r="U150" s="40">
        <f t="shared" si="14"/>
        <v>4843</v>
      </c>
      <c r="V150" s="40">
        <f t="shared" si="15"/>
        <v>1</v>
      </c>
    </row>
    <row r="151" spans="1:22" s="5" customFormat="1" ht="13.5">
      <c r="A151" s="5">
        <v>13</v>
      </c>
      <c r="B151" s="136" t="s">
        <v>316</v>
      </c>
      <c r="C151" s="137" t="s">
        <v>270</v>
      </c>
      <c r="D151" s="102">
        <v>3701</v>
      </c>
      <c r="E151" s="103">
        <v>2854</v>
      </c>
      <c r="F151" s="104">
        <v>151</v>
      </c>
      <c r="G151" s="184">
        <f t="shared" si="12"/>
        <v>0.05290819901892081</v>
      </c>
      <c r="H151" s="184">
        <f t="shared" si="13"/>
        <v>2.2775052557813593</v>
      </c>
      <c r="I151" s="105">
        <v>805</v>
      </c>
      <c r="J151" s="105">
        <v>1984</v>
      </c>
      <c r="K151" s="105">
        <v>0</v>
      </c>
      <c r="L151" s="105">
        <v>56</v>
      </c>
      <c r="M151" s="105">
        <v>8</v>
      </c>
      <c r="N151" s="105">
        <v>1</v>
      </c>
      <c r="O151" s="105">
        <v>0</v>
      </c>
      <c r="P151" s="106">
        <f t="shared" si="16"/>
        <v>65</v>
      </c>
      <c r="Q151" s="104">
        <v>122</v>
      </c>
      <c r="R151" s="104">
        <v>149</v>
      </c>
      <c r="S151" s="104">
        <v>134</v>
      </c>
      <c r="T151" s="86"/>
      <c r="U151" s="40">
        <f t="shared" si="14"/>
        <v>2854</v>
      </c>
      <c r="V151" s="40">
        <f t="shared" si="15"/>
        <v>1</v>
      </c>
    </row>
    <row r="152" spans="1:22" s="5" customFormat="1" ht="13.5">
      <c r="A152" s="5">
        <v>13</v>
      </c>
      <c r="B152" s="62" t="s">
        <v>317</v>
      </c>
      <c r="C152" s="65" t="s">
        <v>19</v>
      </c>
      <c r="D152" s="43">
        <v>6643</v>
      </c>
      <c r="E152" s="44">
        <v>5153</v>
      </c>
      <c r="F152" s="45">
        <v>304</v>
      </c>
      <c r="G152" s="172">
        <f t="shared" si="12"/>
        <v>0.058994760333786145</v>
      </c>
      <c r="H152" s="172">
        <f t="shared" si="13"/>
        <v>2.1540849990296915</v>
      </c>
      <c r="I152" s="47">
        <v>3597</v>
      </c>
      <c r="J152" s="47">
        <v>1445</v>
      </c>
      <c r="K152" s="47">
        <v>0</v>
      </c>
      <c r="L152" s="47">
        <v>94</v>
      </c>
      <c r="M152" s="47">
        <v>13</v>
      </c>
      <c r="N152" s="47">
        <v>4</v>
      </c>
      <c r="O152" s="47">
        <v>0</v>
      </c>
      <c r="P152" s="48">
        <f t="shared" si="16"/>
        <v>111</v>
      </c>
      <c r="Q152" s="45">
        <v>646</v>
      </c>
      <c r="R152" s="45">
        <v>357</v>
      </c>
      <c r="S152" s="45">
        <v>424</v>
      </c>
      <c r="T152" s="66"/>
      <c r="U152" s="40">
        <f t="shared" si="14"/>
        <v>5153</v>
      </c>
      <c r="V152" s="40">
        <f t="shared" si="15"/>
        <v>1</v>
      </c>
    </row>
    <row r="153" spans="2:20" s="5" customFormat="1" ht="8.25" customHeight="1">
      <c r="B153" s="131"/>
      <c r="C153" s="132"/>
      <c r="D153" s="120"/>
      <c r="E153" s="121"/>
      <c r="F153" s="120"/>
      <c r="G153" s="122"/>
      <c r="H153" s="122"/>
      <c r="I153" s="120"/>
      <c r="J153" s="120"/>
      <c r="K153" s="120"/>
      <c r="L153" s="120"/>
      <c r="M153" s="120"/>
      <c r="N153" s="120"/>
      <c r="O153" s="120"/>
      <c r="P153" s="121"/>
      <c r="Q153" s="120"/>
      <c r="R153" s="120"/>
      <c r="S153" s="120"/>
      <c r="T153" s="133"/>
    </row>
    <row r="154" spans="2:21" s="5" customFormat="1" ht="13.5">
      <c r="B154" s="287" t="s">
        <v>7</v>
      </c>
      <c r="C154" s="288"/>
      <c r="D154" s="48">
        <f>SUM(D66:D152)</f>
        <v>462800</v>
      </c>
      <c r="E154" s="44">
        <f>SUM(E66:E152)</f>
        <v>422344</v>
      </c>
      <c r="F154" s="48">
        <f aca="true" t="shared" si="17" ref="F154:O154">SUM(F66:F152)</f>
        <v>31973</v>
      </c>
      <c r="G154" s="54">
        <f>F154/E154</f>
        <v>0.07570369177731896</v>
      </c>
      <c r="H154" s="54">
        <f>P154/E154*100</f>
        <v>2.552421722576857</v>
      </c>
      <c r="I154" s="48">
        <f t="shared" si="17"/>
        <v>225994</v>
      </c>
      <c r="J154" s="48">
        <f t="shared" si="17"/>
        <v>179644</v>
      </c>
      <c r="K154" s="48">
        <f t="shared" si="17"/>
        <v>5926</v>
      </c>
      <c r="L154" s="48">
        <f t="shared" si="17"/>
        <v>9296</v>
      </c>
      <c r="M154" s="48">
        <f t="shared" si="17"/>
        <v>1061</v>
      </c>
      <c r="N154" s="48">
        <f t="shared" si="17"/>
        <v>413</v>
      </c>
      <c r="O154" s="48">
        <f t="shared" si="17"/>
        <v>10</v>
      </c>
      <c r="P154" s="48">
        <f>SUM(L154:O154)</f>
        <v>10780</v>
      </c>
      <c r="Q154" s="48">
        <f>SUM(Q66:Q152)</f>
        <v>29590</v>
      </c>
      <c r="R154" s="48">
        <f>SUM(R66:R152)</f>
        <v>35743</v>
      </c>
      <c r="S154" s="48">
        <f>SUM(S66:S152)</f>
        <v>30975</v>
      </c>
      <c r="T154" s="67"/>
      <c r="U154" s="5">
        <f>SUM(U66:U153)</f>
        <v>422344</v>
      </c>
    </row>
    <row r="155" spans="2:8" s="5" customFormat="1" ht="13.5">
      <c r="B155" s="68"/>
      <c r="C155" s="1"/>
      <c r="G155" s="8"/>
      <c r="H155" s="8"/>
    </row>
    <row r="156" spans="2:8" s="5" customFormat="1" ht="13.5">
      <c r="B156" s="178" t="s">
        <v>320</v>
      </c>
      <c r="C156" s="1"/>
      <c r="G156" s="8"/>
      <c r="H156" s="8"/>
    </row>
    <row r="157" spans="2:8" s="5" customFormat="1" ht="13.5">
      <c r="B157" s="5" t="s">
        <v>271</v>
      </c>
      <c r="C157" s="1"/>
      <c r="G157" s="8"/>
      <c r="H157" s="8"/>
    </row>
    <row r="158" spans="2:8" s="5" customFormat="1" ht="13.5">
      <c r="B158" s="69" t="s">
        <v>272</v>
      </c>
      <c r="G158" s="8"/>
      <c r="H158" s="8"/>
    </row>
    <row r="159" spans="2:8" s="5" customFormat="1" ht="13.5">
      <c r="B159" s="69" t="s">
        <v>273</v>
      </c>
      <c r="G159" s="8"/>
      <c r="H159" s="8"/>
    </row>
    <row r="160" spans="2:8" s="5" customFormat="1" ht="13.5">
      <c r="B160" s="69" t="s">
        <v>274</v>
      </c>
      <c r="G160" s="8"/>
      <c r="H160" s="8"/>
    </row>
    <row r="164" spans="1:20" ht="17.25">
      <c r="A164" s="188"/>
      <c r="B164" s="189" t="s">
        <v>341</v>
      </c>
      <c r="C164" s="190"/>
      <c r="D164" s="190"/>
      <c r="E164" s="190"/>
      <c r="F164" s="191"/>
      <c r="G164" s="191"/>
      <c r="H164" s="191"/>
      <c r="I164" s="191"/>
      <c r="J164" s="191"/>
      <c r="K164" s="191"/>
      <c r="L164" s="6" t="s">
        <v>357</v>
      </c>
      <c r="M164" s="192"/>
      <c r="N164" s="192"/>
      <c r="O164" s="192"/>
      <c r="P164" s="191"/>
      <c r="Q164" s="191"/>
      <c r="R164" s="191"/>
      <c r="S164" s="191"/>
      <c r="T164" s="191"/>
    </row>
    <row r="165" spans="1:20" ht="14.25">
      <c r="A165" s="188"/>
      <c r="B165" s="193"/>
      <c r="C165" s="190"/>
      <c r="D165" s="190"/>
      <c r="E165" s="190"/>
      <c r="F165" s="191"/>
      <c r="G165" s="191"/>
      <c r="H165" s="191"/>
      <c r="I165" s="191"/>
      <c r="J165" s="191"/>
      <c r="K165" s="191"/>
      <c r="L165" s="192"/>
      <c r="M165" s="192"/>
      <c r="N165" s="192"/>
      <c r="O165" s="192"/>
      <c r="P165" s="191"/>
      <c r="Q165" s="191"/>
      <c r="R165" s="191"/>
      <c r="S165" s="191"/>
      <c r="T165" s="191"/>
    </row>
    <row r="166" spans="1:20" ht="13.5">
      <c r="A166" s="188"/>
      <c r="B166" s="251"/>
      <c r="C166" s="252"/>
      <c r="D166" s="311" t="s">
        <v>322</v>
      </c>
      <c r="E166" s="311" t="s">
        <v>323</v>
      </c>
      <c r="F166" s="253" t="s">
        <v>342</v>
      </c>
      <c r="G166" s="315" t="s">
        <v>343</v>
      </c>
      <c r="H166" s="315" t="s">
        <v>344</v>
      </c>
      <c r="I166" s="308" t="s">
        <v>345</v>
      </c>
      <c r="J166" s="309"/>
      <c r="K166" s="310"/>
      <c r="L166" s="254" t="s">
        <v>346</v>
      </c>
      <c r="M166" s="254"/>
      <c r="N166" s="254"/>
      <c r="O166" s="254"/>
      <c r="P166" s="252"/>
      <c r="Q166" s="255" t="s">
        <v>347</v>
      </c>
      <c r="R166" s="255" t="s">
        <v>348</v>
      </c>
      <c r="S166" s="255" t="s">
        <v>349</v>
      </c>
      <c r="T166" s="311" t="s">
        <v>332</v>
      </c>
    </row>
    <row r="167" spans="1:20" ht="13.5">
      <c r="A167" s="188"/>
      <c r="B167" s="256"/>
      <c r="C167" s="257"/>
      <c r="D167" s="312"/>
      <c r="E167" s="312"/>
      <c r="F167" s="258" t="s">
        <v>350</v>
      </c>
      <c r="G167" s="316"/>
      <c r="H167" s="316"/>
      <c r="I167" s="259" t="s">
        <v>351</v>
      </c>
      <c r="J167" s="260" t="s">
        <v>352</v>
      </c>
      <c r="K167" s="261" t="s">
        <v>353</v>
      </c>
      <c r="L167" s="262" t="s">
        <v>0</v>
      </c>
      <c r="M167" s="263" t="s">
        <v>1</v>
      </c>
      <c r="N167" s="263" t="s">
        <v>2</v>
      </c>
      <c r="O167" s="264" t="s">
        <v>334</v>
      </c>
      <c r="P167" s="265" t="s">
        <v>3</v>
      </c>
      <c r="Q167" s="266" t="s">
        <v>354</v>
      </c>
      <c r="R167" s="266" t="s">
        <v>355</v>
      </c>
      <c r="S167" s="266" t="s">
        <v>354</v>
      </c>
      <c r="T167" s="312"/>
    </row>
    <row r="168" spans="1:20" ht="13.5">
      <c r="A168" s="188"/>
      <c r="B168" s="267"/>
      <c r="C168" s="268"/>
      <c r="D168" s="269" t="s">
        <v>335</v>
      </c>
      <c r="E168" s="269" t="s">
        <v>335</v>
      </c>
      <c r="F168" s="270" t="s">
        <v>277</v>
      </c>
      <c r="G168" s="271" t="s">
        <v>277</v>
      </c>
      <c r="H168" s="271" t="s">
        <v>336</v>
      </c>
      <c r="I168" s="272" t="s">
        <v>356</v>
      </c>
      <c r="J168" s="273" t="s">
        <v>356</v>
      </c>
      <c r="K168" s="274" t="s">
        <v>356</v>
      </c>
      <c r="L168" s="272" t="s">
        <v>356</v>
      </c>
      <c r="M168" s="273" t="s">
        <v>356</v>
      </c>
      <c r="N168" s="273" t="s">
        <v>356</v>
      </c>
      <c r="O168" s="274" t="s">
        <v>356</v>
      </c>
      <c r="P168" s="275" t="s">
        <v>356</v>
      </c>
      <c r="Q168" s="275" t="s">
        <v>356</v>
      </c>
      <c r="R168" s="275" t="s">
        <v>356</v>
      </c>
      <c r="S168" s="275" t="s">
        <v>356</v>
      </c>
      <c r="T168" s="275"/>
    </row>
    <row r="169" spans="1:20" ht="13.5">
      <c r="A169" s="188">
        <v>1</v>
      </c>
      <c r="B169" s="214" t="s">
        <v>337</v>
      </c>
      <c r="C169" s="215" t="s">
        <v>163</v>
      </c>
      <c r="D169" s="276">
        <f aca="true" t="shared" si="18" ref="D169:F188">SUMIF($A$8:$A$152,$A169,D$8:D$152)</f>
        <v>42018</v>
      </c>
      <c r="E169" s="217">
        <f t="shared" si="18"/>
        <v>39460</v>
      </c>
      <c r="F169" s="217">
        <f t="shared" si="18"/>
        <v>4626</v>
      </c>
      <c r="G169" s="277">
        <f>ROUND(F169/E169,2)</f>
        <v>0.12</v>
      </c>
      <c r="H169" s="277">
        <f>ROUND(P169/E169*100,2)</f>
        <v>3.77</v>
      </c>
      <c r="I169" s="217">
        <f aca="true" t="shared" si="19" ref="I169:O178">SUMIF($A$8:$A$152,$A169,I$8:I$152)</f>
        <v>28097</v>
      </c>
      <c r="J169" s="217">
        <f t="shared" si="19"/>
        <v>9622</v>
      </c>
      <c r="K169" s="217">
        <f t="shared" si="19"/>
        <v>253</v>
      </c>
      <c r="L169" s="217">
        <f t="shared" si="19"/>
        <v>1273</v>
      </c>
      <c r="M169" s="217">
        <f t="shared" si="19"/>
        <v>157</v>
      </c>
      <c r="N169" s="217">
        <f t="shared" si="19"/>
        <v>43</v>
      </c>
      <c r="O169" s="217">
        <f t="shared" si="19"/>
        <v>15</v>
      </c>
      <c r="P169" s="217">
        <f>SUM(L169:O169)</f>
        <v>1488</v>
      </c>
      <c r="Q169" s="217">
        <f aca="true" t="shared" si="20" ref="Q169:S188">SUMIF($A$8:$A$152,$A169,Q$8:Q$152)</f>
        <v>2008</v>
      </c>
      <c r="R169" s="217">
        <f t="shared" si="20"/>
        <v>1792</v>
      </c>
      <c r="S169" s="217">
        <f t="shared" si="20"/>
        <v>882</v>
      </c>
      <c r="T169" s="278"/>
    </row>
    <row r="170" spans="1:20" ht="13.5">
      <c r="A170" s="188">
        <v>2</v>
      </c>
      <c r="B170" s="223" t="s">
        <v>338</v>
      </c>
      <c r="C170" s="224" t="s">
        <v>164</v>
      </c>
      <c r="D170" s="225">
        <f t="shared" si="18"/>
        <v>10323</v>
      </c>
      <c r="E170" s="226">
        <f t="shared" si="18"/>
        <v>9917</v>
      </c>
      <c r="F170" s="226">
        <f t="shared" si="18"/>
        <v>1258</v>
      </c>
      <c r="G170" s="279">
        <f aca="true" t="shared" si="21" ref="G170:G215">ROUND(F170/E170,2)</f>
        <v>0.13</v>
      </c>
      <c r="H170" s="279">
        <f aca="true" t="shared" si="22" ref="H170:H215">ROUND(P170/E170*100,2)</f>
        <v>4.09</v>
      </c>
      <c r="I170" s="226">
        <f t="shared" si="19"/>
        <v>6156</v>
      </c>
      <c r="J170" s="226">
        <f t="shared" si="19"/>
        <v>2631</v>
      </c>
      <c r="K170" s="226">
        <f t="shared" si="19"/>
        <v>724</v>
      </c>
      <c r="L170" s="226">
        <f t="shared" si="19"/>
        <v>355</v>
      </c>
      <c r="M170" s="226">
        <f t="shared" si="19"/>
        <v>45</v>
      </c>
      <c r="N170" s="226">
        <f t="shared" si="19"/>
        <v>6</v>
      </c>
      <c r="O170" s="226">
        <f t="shared" si="19"/>
        <v>0</v>
      </c>
      <c r="P170" s="226">
        <f aca="true" t="shared" si="23" ref="P170:P215">SUM(L170:O170)</f>
        <v>406</v>
      </c>
      <c r="Q170" s="226">
        <f t="shared" si="20"/>
        <v>375</v>
      </c>
      <c r="R170" s="226">
        <f t="shared" si="20"/>
        <v>802</v>
      </c>
      <c r="S170" s="226">
        <f t="shared" si="20"/>
        <v>574</v>
      </c>
      <c r="T170" s="280"/>
    </row>
    <row r="171" spans="1:20" ht="13.5">
      <c r="A171" s="188">
        <v>3</v>
      </c>
      <c r="B171" s="223" t="s">
        <v>339</v>
      </c>
      <c r="C171" s="224" t="s">
        <v>165</v>
      </c>
      <c r="D171" s="225">
        <f t="shared" si="18"/>
        <v>10495</v>
      </c>
      <c r="E171" s="226">
        <f t="shared" si="18"/>
        <v>10148</v>
      </c>
      <c r="F171" s="226">
        <f t="shared" si="18"/>
        <v>907</v>
      </c>
      <c r="G171" s="279">
        <f t="shared" si="21"/>
        <v>0.09</v>
      </c>
      <c r="H171" s="279">
        <f t="shared" si="22"/>
        <v>2.8</v>
      </c>
      <c r="I171" s="226">
        <f t="shared" si="19"/>
        <v>5703</v>
      </c>
      <c r="J171" s="226">
        <f t="shared" si="19"/>
        <v>4158</v>
      </c>
      <c r="K171" s="226">
        <f t="shared" si="19"/>
        <v>3</v>
      </c>
      <c r="L171" s="226">
        <f t="shared" si="19"/>
        <v>238</v>
      </c>
      <c r="M171" s="226">
        <f t="shared" si="19"/>
        <v>35</v>
      </c>
      <c r="N171" s="226">
        <f t="shared" si="19"/>
        <v>10</v>
      </c>
      <c r="O171" s="226">
        <f t="shared" si="19"/>
        <v>1</v>
      </c>
      <c r="P171" s="226">
        <f t="shared" si="23"/>
        <v>284</v>
      </c>
      <c r="Q171" s="226">
        <f t="shared" si="20"/>
        <v>285</v>
      </c>
      <c r="R171" s="226">
        <f t="shared" si="20"/>
        <v>610</v>
      </c>
      <c r="S171" s="226">
        <f t="shared" si="20"/>
        <v>133</v>
      </c>
      <c r="T171" s="280"/>
    </row>
    <row r="172" spans="1:20" ht="13.5">
      <c r="A172" s="188">
        <v>4</v>
      </c>
      <c r="B172" s="223" t="s">
        <v>43</v>
      </c>
      <c r="C172" s="224" t="s">
        <v>166</v>
      </c>
      <c r="D172" s="225">
        <f t="shared" si="18"/>
        <v>19865</v>
      </c>
      <c r="E172" s="226">
        <f t="shared" si="18"/>
        <v>18716</v>
      </c>
      <c r="F172" s="226">
        <f t="shared" si="18"/>
        <v>1904</v>
      </c>
      <c r="G172" s="279">
        <f t="shared" si="21"/>
        <v>0.1</v>
      </c>
      <c r="H172" s="279">
        <f t="shared" si="22"/>
        <v>3.46</v>
      </c>
      <c r="I172" s="226">
        <f t="shared" si="19"/>
        <v>10062</v>
      </c>
      <c r="J172" s="226">
        <f t="shared" si="19"/>
        <v>7865</v>
      </c>
      <c r="K172" s="226">
        <f t="shared" si="19"/>
        <v>142</v>
      </c>
      <c r="L172" s="226">
        <f t="shared" si="19"/>
        <v>574</v>
      </c>
      <c r="M172" s="226">
        <f t="shared" si="19"/>
        <v>58</v>
      </c>
      <c r="N172" s="226">
        <f t="shared" si="19"/>
        <v>12</v>
      </c>
      <c r="O172" s="226">
        <f t="shared" si="19"/>
        <v>3</v>
      </c>
      <c r="P172" s="226">
        <f t="shared" si="23"/>
        <v>647</v>
      </c>
      <c r="Q172" s="226">
        <f t="shared" si="20"/>
        <v>482</v>
      </c>
      <c r="R172" s="226">
        <f t="shared" si="20"/>
        <v>1281</v>
      </c>
      <c r="S172" s="226">
        <f t="shared" si="20"/>
        <v>914</v>
      </c>
      <c r="T172" s="280"/>
    </row>
    <row r="173" spans="1:20" ht="13.5">
      <c r="A173" s="188">
        <v>5</v>
      </c>
      <c r="B173" s="236" t="s">
        <v>44</v>
      </c>
      <c r="C173" s="237" t="s">
        <v>167</v>
      </c>
      <c r="D173" s="238">
        <f t="shared" si="18"/>
        <v>7608</v>
      </c>
      <c r="E173" s="239">
        <f t="shared" si="18"/>
        <v>7363</v>
      </c>
      <c r="F173" s="239">
        <f t="shared" si="18"/>
        <v>928</v>
      </c>
      <c r="G173" s="281">
        <f t="shared" si="21"/>
        <v>0.13</v>
      </c>
      <c r="H173" s="281">
        <f t="shared" si="22"/>
        <v>4.21</v>
      </c>
      <c r="I173" s="239">
        <f t="shared" si="19"/>
        <v>6346</v>
      </c>
      <c r="J173" s="239">
        <f t="shared" si="19"/>
        <v>697</v>
      </c>
      <c r="K173" s="239">
        <f t="shared" si="19"/>
        <v>10</v>
      </c>
      <c r="L173" s="239">
        <f t="shared" si="19"/>
        <v>262</v>
      </c>
      <c r="M173" s="239">
        <f t="shared" si="19"/>
        <v>35</v>
      </c>
      <c r="N173" s="239">
        <f t="shared" si="19"/>
        <v>12</v>
      </c>
      <c r="O173" s="239">
        <f t="shared" si="19"/>
        <v>1</v>
      </c>
      <c r="P173" s="239">
        <f t="shared" si="23"/>
        <v>310</v>
      </c>
      <c r="Q173" s="239">
        <f t="shared" si="20"/>
        <v>165</v>
      </c>
      <c r="R173" s="239">
        <f t="shared" si="20"/>
        <v>468</v>
      </c>
      <c r="S173" s="239">
        <f t="shared" si="20"/>
        <v>187</v>
      </c>
      <c r="T173" s="282"/>
    </row>
    <row r="174" spans="1:20" ht="13.5">
      <c r="A174" s="188">
        <v>6</v>
      </c>
      <c r="B174" s="214" t="s">
        <v>45</v>
      </c>
      <c r="C174" s="215" t="s">
        <v>168</v>
      </c>
      <c r="D174" s="276">
        <f t="shared" si="18"/>
        <v>9299</v>
      </c>
      <c r="E174" s="217">
        <f t="shared" si="18"/>
        <v>9083</v>
      </c>
      <c r="F174" s="217">
        <f t="shared" si="18"/>
        <v>743</v>
      </c>
      <c r="G174" s="277">
        <f t="shared" si="21"/>
        <v>0.08</v>
      </c>
      <c r="H174" s="277">
        <f t="shared" si="22"/>
        <v>2.82</v>
      </c>
      <c r="I174" s="217">
        <f t="shared" si="19"/>
        <v>7354</v>
      </c>
      <c r="J174" s="217">
        <f t="shared" si="19"/>
        <v>1455</v>
      </c>
      <c r="K174" s="217">
        <f t="shared" si="19"/>
        <v>18</v>
      </c>
      <c r="L174" s="217">
        <f t="shared" si="19"/>
        <v>223</v>
      </c>
      <c r="M174" s="217">
        <f t="shared" si="19"/>
        <v>17</v>
      </c>
      <c r="N174" s="217">
        <f t="shared" si="19"/>
        <v>16</v>
      </c>
      <c r="O174" s="217">
        <f t="shared" si="19"/>
        <v>0</v>
      </c>
      <c r="P174" s="217">
        <f t="shared" si="23"/>
        <v>256</v>
      </c>
      <c r="Q174" s="217">
        <f t="shared" si="20"/>
        <v>323</v>
      </c>
      <c r="R174" s="217">
        <f t="shared" si="20"/>
        <v>492</v>
      </c>
      <c r="S174" s="217">
        <f t="shared" si="20"/>
        <v>187</v>
      </c>
      <c r="T174" s="278"/>
    </row>
    <row r="175" spans="1:20" ht="13.5">
      <c r="A175" s="188">
        <v>7</v>
      </c>
      <c r="B175" s="223" t="s">
        <v>46</v>
      </c>
      <c r="C175" s="224" t="s">
        <v>169</v>
      </c>
      <c r="D175" s="225">
        <f t="shared" si="18"/>
        <v>17256</v>
      </c>
      <c r="E175" s="226">
        <f t="shared" si="18"/>
        <v>16550</v>
      </c>
      <c r="F175" s="226">
        <f t="shared" si="18"/>
        <v>1980</v>
      </c>
      <c r="G175" s="279">
        <f t="shared" si="21"/>
        <v>0.12</v>
      </c>
      <c r="H175" s="279">
        <f t="shared" si="22"/>
        <v>3.95</v>
      </c>
      <c r="I175" s="226">
        <f t="shared" si="19"/>
        <v>7472</v>
      </c>
      <c r="J175" s="226">
        <f t="shared" si="19"/>
        <v>8227</v>
      </c>
      <c r="K175" s="226">
        <f t="shared" si="19"/>
        <v>197</v>
      </c>
      <c r="L175" s="226">
        <f t="shared" si="19"/>
        <v>551</v>
      </c>
      <c r="M175" s="226">
        <f t="shared" si="19"/>
        <v>64</v>
      </c>
      <c r="N175" s="226">
        <f t="shared" si="19"/>
        <v>35</v>
      </c>
      <c r="O175" s="226">
        <f t="shared" si="19"/>
        <v>4</v>
      </c>
      <c r="P175" s="226">
        <f t="shared" si="23"/>
        <v>654</v>
      </c>
      <c r="Q175" s="226">
        <f t="shared" si="20"/>
        <v>1229</v>
      </c>
      <c r="R175" s="226">
        <f t="shared" si="20"/>
        <v>1400</v>
      </c>
      <c r="S175" s="226">
        <f t="shared" si="20"/>
        <v>370</v>
      </c>
      <c r="T175" s="280"/>
    </row>
    <row r="176" spans="1:20" ht="13.5">
      <c r="A176" s="188">
        <v>8</v>
      </c>
      <c r="B176" s="223" t="s">
        <v>47</v>
      </c>
      <c r="C176" s="224" t="s">
        <v>170</v>
      </c>
      <c r="D176" s="225">
        <f t="shared" si="18"/>
        <v>25467</v>
      </c>
      <c r="E176" s="226">
        <f t="shared" si="18"/>
        <v>23524</v>
      </c>
      <c r="F176" s="226">
        <f t="shared" si="18"/>
        <v>2358</v>
      </c>
      <c r="G176" s="279">
        <f t="shared" si="21"/>
        <v>0.1</v>
      </c>
      <c r="H176" s="279">
        <f t="shared" si="22"/>
        <v>3.11</v>
      </c>
      <c r="I176" s="226">
        <f t="shared" si="19"/>
        <v>17439</v>
      </c>
      <c r="J176" s="226">
        <f t="shared" si="19"/>
        <v>4143</v>
      </c>
      <c r="K176" s="226">
        <f t="shared" si="19"/>
        <v>1211</v>
      </c>
      <c r="L176" s="226">
        <f t="shared" si="19"/>
        <v>604</v>
      </c>
      <c r="M176" s="226">
        <f t="shared" si="19"/>
        <v>91</v>
      </c>
      <c r="N176" s="226">
        <f t="shared" si="19"/>
        <v>32</v>
      </c>
      <c r="O176" s="226">
        <f t="shared" si="19"/>
        <v>4</v>
      </c>
      <c r="P176" s="226">
        <f t="shared" si="23"/>
        <v>731</v>
      </c>
      <c r="Q176" s="226">
        <f t="shared" si="20"/>
        <v>537</v>
      </c>
      <c r="R176" s="226">
        <f t="shared" si="20"/>
        <v>1921</v>
      </c>
      <c r="S176" s="226">
        <f t="shared" si="20"/>
        <v>463</v>
      </c>
      <c r="T176" s="280"/>
    </row>
    <row r="177" spans="1:20" ht="13.5">
      <c r="A177" s="188">
        <v>9</v>
      </c>
      <c r="B177" s="223" t="s">
        <v>48</v>
      </c>
      <c r="C177" s="224" t="s">
        <v>171</v>
      </c>
      <c r="D177" s="225">
        <f t="shared" si="18"/>
        <v>17492</v>
      </c>
      <c r="E177" s="226">
        <f t="shared" si="18"/>
        <v>16636</v>
      </c>
      <c r="F177" s="226">
        <f t="shared" si="18"/>
        <v>1432</v>
      </c>
      <c r="G177" s="279">
        <f t="shared" si="21"/>
        <v>0.09</v>
      </c>
      <c r="H177" s="279">
        <f t="shared" si="22"/>
        <v>2.88</v>
      </c>
      <c r="I177" s="226">
        <f t="shared" si="19"/>
        <v>11945</v>
      </c>
      <c r="J177" s="226">
        <f t="shared" si="19"/>
        <v>931</v>
      </c>
      <c r="K177" s="226">
        <f t="shared" si="19"/>
        <v>3281</v>
      </c>
      <c r="L177" s="226">
        <f t="shared" si="19"/>
        <v>396</v>
      </c>
      <c r="M177" s="226">
        <f t="shared" si="19"/>
        <v>42</v>
      </c>
      <c r="N177" s="226">
        <f t="shared" si="19"/>
        <v>28</v>
      </c>
      <c r="O177" s="226">
        <f t="shared" si="19"/>
        <v>13</v>
      </c>
      <c r="P177" s="226">
        <f t="shared" si="23"/>
        <v>479</v>
      </c>
      <c r="Q177" s="226">
        <f t="shared" si="20"/>
        <v>908</v>
      </c>
      <c r="R177" s="226">
        <f t="shared" si="20"/>
        <v>1114</v>
      </c>
      <c r="S177" s="226">
        <f t="shared" si="20"/>
        <v>514</v>
      </c>
      <c r="T177" s="280"/>
    </row>
    <row r="178" spans="1:20" ht="13.5">
      <c r="A178" s="188">
        <v>10</v>
      </c>
      <c r="B178" s="236" t="s">
        <v>49</v>
      </c>
      <c r="C178" s="237" t="s">
        <v>172</v>
      </c>
      <c r="D178" s="238">
        <f t="shared" si="18"/>
        <v>17539</v>
      </c>
      <c r="E178" s="239">
        <f t="shared" si="18"/>
        <v>16346</v>
      </c>
      <c r="F178" s="239">
        <f t="shared" si="18"/>
        <v>1489</v>
      </c>
      <c r="G178" s="281">
        <f t="shared" si="21"/>
        <v>0.09</v>
      </c>
      <c r="H178" s="281">
        <f t="shared" si="22"/>
        <v>3.03</v>
      </c>
      <c r="I178" s="239">
        <f t="shared" si="19"/>
        <v>13952</v>
      </c>
      <c r="J178" s="239">
        <f t="shared" si="19"/>
        <v>1799</v>
      </c>
      <c r="K178" s="239">
        <f t="shared" si="19"/>
        <v>100</v>
      </c>
      <c r="L178" s="239">
        <f t="shared" si="19"/>
        <v>424</v>
      </c>
      <c r="M178" s="239">
        <f t="shared" si="19"/>
        <v>55</v>
      </c>
      <c r="N178" s="239">
        <f t="shared" si="19"/>
        <v>15</v>
      </c>
      <c r="O178" s="239">
        <f t="shared" si="19"/>
        <v>1</v>
      </c>
      <c r="P178" s="239">
        <f t="shared" si="23"/>
        <v>495</v>
      </c>
      <c r="Q178" s="239">
        <f t="shared" si="20"/>
        <v>633</v>
      </c>
      <c r="R178" s="239">
        <f t="shared" si="20"/>
        <v>1149</v>
      </c>
      <c r="S178" s="239">
        <f t="shared" si="20"/>
        <v>1909</v>
      </c>
      <c r="T178" s="282"/>
    </row>
    <row r="179" spans="1:20" ht="13.5">
      <c r="A179" s="188">
        <v>11</v>
      </c>
      <c r="B179" s="214" t="s">
        <v>50</v>
      </c>
      <c r="C179" s="215" t="s">
        <v>173</v>
      </c>
      <c r="D179" s="276">
        <f t="shared" si="18"/>
        <v>62867</v>
      </c>
      <c r="E179" s="217">
        <f t="shared" si="18"/>
        <v>55727</v>
      </c>
      <c r="F179" s="217">
        <f t="shared" si="18"/>
        <v>4318</v>
      </c>
      <c r="G179" s="277">
        <f t="shared" si="21"/>
        <v>0.08</v>
      </c>
      <c r="H179" s="277">
        <f t="shared" si="22"/>
        <v>2.4</v>
      </c>
      <c r="I179" s="217">
        <f aca="true" t="shared" si="24" ref="I179:O188">SUMIF($A$8:$A$152,$A179,I$8:I$152)</f>
        <v>30889</v>
      </c>
      <c r="J179" s="217">
        <f t="shared" si="24"/>
        <v>22535</v>
      </c>
      <c r="K179" s="217">
        <f t="shared" si="24"/>
        <v>965</v>
      </c>
      <c r="L179" s="217">
        <f t="shared" si="24"/>
        <v>1108</v>
      </c>
      <c r="M179" s="217">
        <f t="shared" si="24"/>
        <v>148</v>
      </c>
      <c r="N179" s="217">
        <f t="shared" si="24"/>
        <v>41</v>
      </c>
      <c r="O179" s="217">
        <f t="shared" si="24"/>
        <v>41</v>
      </c>
      <c r="P179" s="217">
        <f t="shared" si="23"/>
        <v>1338</v>
      </c>
      <c r="Q179" s="217">
        <f t="shared" si="20"/>
        <v>1668</v>
      </c>
      <c r="R179" s="217">
        <f t="shared" si="20"/>
        <v>4339</v>
      </c>
      <c r="S179" s="217">
        <f t="shared" si="20"/>
        <v>2399</v>
      </c>
      <c r="T179" s="278"/>
    </row>
    <row r="180" spans="1:20" ht="13.5">
      <c r="A180" s="188">
        <v>12</v>
      </c>
      <c r="B180" s="223" t="s">
        <v>51</v>
      </c>
      <c r="C180" s="224" t="s">
        <v>174</v>
      </c>
      <c r="D180" s="225">
        <f t="shared" si="18"/>
        <v>53952</v>
      </c>
      <c r="E180" s="226">
        <f t="shared" si="18"/>
        <v>49471</v>
      </c>
      <c r="F180" s="226">
        <f t="shared" si="18"/>
        <v>3861</v>
      </c>
      <c r="G180" s="279">
        <f t="shared" si="21"/>
        <v>0.08</v>
      </c>
      <c r="H180" s="279">
        <f t="shared" si="22"/>
        <v>2.62</v>
      </c>
      <c r="I180" s="226">
        <f t="shared" si="24"/>
        <v>24319</v>
      </c>
      <c r="J180" s="226">
        <f t="shared" si="24"/>
        <v>22875</v>
      </c>
      <c r="K180" s="226">
        <f t="shared" si="24"/>
        <v>982</v>
      </c>
      <c r="L180" s="226">
        <f t="shared" si="24"/>
        <v>1105</v>
      </c>
      <c r="M180" s="226">
        <f t="shared" si="24"/>
        <v>119</v>
      </c>
      <c r="N180" s="226">
        <f t="shared" si="24"/>
        <v>67</v>
      </c>
      <c r="O180" s="226">
        <f t="shared" si="24"/>
        <v>4</v>
      </c>
      <c r="P180" s="226">
        <f t="shared" si="23"/>
        <v>1295</v>
      </c>
      <c r="Q180" s="226">
        <f t="shared" si="20"/>
        <v>2620</v>
      </c>
      <c r="R180" s="226">
        <f t="shared" si="20"/>
        <v>3976</v>
      </c>
      <c r="S180" s="226">
        <f t="shared" si="20"/>
        <v>2816</v>
      </c>
      <c r="T180" s="280"/>
    </row>
    <row r="181" spans="1:20" ht="13.5">
      <c r="A181" s="188">
        <v>13</v>
      </c>
      <c r="B181" s="223" t="s">
        <v>52</v>
      </c>
      <c r="C181" s="224" t="s">
        <v>175</v>
      </c>
      <c r="D181" s="225">
        <f t="shared" si="18"/>
        <v>104680</v>
      </c>
      <c r="E181" s="226">
        <f t="shared" si="18"/>
        <v>89553</v>
      </c>
      <c r="F181" s="226">
        <f t="shared" si="18"/>
        <v>5689</v>
      </c>
      <c r="G181" s="279">
        <f t="shared" si="21"/>
        <v>0.06</v>
      </c>
      <c r="H181" s="279">
        <f t="shared" si="22"/>
        <v>2.23</v>
      </c>
      <c r="I181" s="226">
        <f t="shared" si="24"/>
        <v>38925</v>
      </c>
      <c r="J181" s="226">
        <f t="shared" si="24"/>
        <v>48633</v>
      </c>
      <c r="K181" s="226">
        <f t="shared" si="24"/>
        <v>0</v>
      </c>
      <c r="L181" s="226">
        <f t="shared" si="24"/>
        <v>1690</v>
      </c>
      <c r="M181" s="226">
        <f t="shared" si="24"/>
        <v>226</v>
      </c>
      <c r="N181" s="226">
        <f t="shared" si="24"/>
        <v>79</v>
      </c>
      <c r="O181" s="226">
        <f t="shared" si="24"/>
        <v>0</v>
      </c>
      <c r="P181" s="226">
        <f t="shared" si="23"/>
        <v>1995</v>
      </c>
      <c r="Q181" s="226">
        <f t="shared" si="20"/>
        <v>4881</v>
      </c>
      <c r="R181" s="226">
        <f t="shared" si="20"/>
        <v>6547</v>
      </c>
      <c r="S181" s="226">
        <f t="shared" si="20"/>
        <v>6642</v>
      </c>
      <c r="T181" s="280"/>
    </row>
    <row r="182" spans="1:20" ht="13.5">
      <c r="A182" s="188">
        <v>14</v>
      </c>
      <c r="B182" s="223" t="s">
        <v>53</v>
      </c>
      <c r="C182" s="224" t="s">
        <v>4</v>
      </c>
      <c r="D182" s="225">
        <f t="shared" si="18"/>
        <v>80354</v>
      </c>
      <c r="E182" s="226">
        <f t="shared" si="18"/>
        <v>75463</v>
      </c>
      <c r="F182" s="226">
        <f t="shared" si="18"/>
        <v>5479</v>
      </c>
      <c r="G182" s="279">
        <f t="shared" si="21"/>
        <v>0.07</v>
      </c>
      <c r="H182" s="279">
        <f t="shared" si="22"/>
        <v>2.41</v>
      </c>
      <c r="I182" s="226">
        <f t="shared" si="24"/>
        <v>56929</v>
      </c>
      <c r="J182" s="226">
        <f t="shared" si="24"/>
        <v>16653</v>
      </c>
      <c r="K182" s="226">
        <f t="shared" si="24"/>
        <v>59</v>
      </c>
      <c r="L182" s="226">
        <f t="shared" si="24"/>
        <v>1564</v>
      </c>
      <c r="M182" s="226">
        <f t="shared" si="24"/>
        <v>182</v>
      </c>
      <c r="N182" s="226">
        <f t="shared" si="24"/>
        <v>76</v>
      </c>
      <c r="O182" s="226">
        <f t="shared" si="24"/>
        <v>0</v>
      </c>
      <c r="P182" s="226">
        <f t="shared" si="23"/>
        <v>1822</v>
      </c>
      <c r="Q182" s="226">
        <f t="shared" si="20"/>
        <v>7686</v>
      </c>
      <c r="R182" s="226">
        <f t="shared" si="20"/>
        <v>7943</v>
      </c>
      <c r="S182" s="226">
        <f t="shared" si="20"/>
        <v>5166</v>
      </c>
      <c r="T182" s="280"/>
    </row>
    <row r="183" spans="1:20" ht="13.5">
      <c r="A183" s="188">
        <v>15</v>
      </c>
      <c r="B183" s="236" t="s">
        <v>54</v>
      </c>
      <c r="C183" s="237" t="s">
        <v>176</v>
      </c>
      <c r="D183" s="238">
        <f t="shared" si="18"/>
        <v>18745</v>
      </c>
      <c r="E183" s="239">
        <f t="shared" si="18"/>
        <v>18134</v>
      </c>
      <c r="F183" s="239">
        <f t="shared" si="18"/>
        <v>1199</v>
      </c>
      <c r="G183" s="281">
        <f t="shared" si="21"/>
        <v>0.07</v>
      </c>
      <c r="H183" s="281">
        <f t="shared" si="22"/>
        <v>2.36</v>
      </c>
      <c r="I183" s="239">
        <f t="shared" si="24"/>
        <v>11623</v>
      </c>
      <c r="J183" s="239">
        <f t="shared" si="24"/>
        <v>5927</v>
      </c>
      <c r="K183" s="239">
        <f t="shared" si="24"/>
        <v>156</v>
      </c>
      <c r="L183" s="239">
        <f t="shared" si="24"/>
        <v>379</v>
      </c>
      <c r="M183" s="239">
        <f t="shared" si="24"/>
        <v>33</v>
      </c>
      <c r="N183" s="239">
        <f t="shared" si="24"/>
        <v>16</v>
      </c>
      <c r="O183" s="239">
        <f t="shared" si="24"/>
        <v>0</v>
      </c>
      <c r="P183" s="239">
        <f t="shared" si="23"/>
        <v>428</v>
      </c>
      <c r="Q183" s="239">
        <f t="shared" si="20"/>
        <v>228</v>
      </c>
      <c r="R183" s="239">
        <f t="shared" si="20"/>
        <v>648</v>
      </c>
      <c r="S183" s="239">
        <f t="shared" si="20"/>
        <v>327</v>
      </c>
      <c r="T183" s="282"/>
    </row>
    <row r="184" spans="1:20" ht="13.5">
      <c r="A184" s="188">
        <v>16</v>
      </c>
      <c r="B184" s="214" t="s">
        <v>55</v>
      </c>
      <c r="C184" s="215" t="s">
        <v>177</v>
      </c>
      <c r="D184" s="276">
        <f t="shared" si="18"/>
        <v>8936</v>
      </c>
      <c r="E184" s="217">
        <f t="shared" si="18"/>
        <v>8696</v>
      </c>
      <c r="F184" s="217">
        <f t="shared" si="18"/>
        <v>533</v>
      </c>
      <c r="G184" s="277">
        <f t="shared" si="21"/>
        <v>0.06</v>
      </c>
      <c r="H184" s="277">
        <f t="shared" si="22"/>
        <v>2.45</v>
      </c>
      <c r="I184" s="217">
        <f t="shared" si="24"/>
        <v>4174</v>
      </c>
      <c r="J184" s="217">
        <f t="shared" si="24"/>
        <v>4309</v>
      </c>
      <c r="K184" s="217">
        <f t="shared" si="24"/>
        <v>0</v>
      </c>
      <c r="L184" s="217">
        <f t="shared" si="24"/>
        <v>195</v>
      </c>
      <c r="M184" s="217">
        <f t="shared" si="24"/>
        <v>11</v>
      </c>
      <c r="N184" s="217">
        <f t="shared" si="24"/>
        <v>7</v>
      </c>
      <c r="O184" s="217">
        <f t="shared" si="24"/>
        <v>0</v>
      </c>
      <c r="P184" s="217">
        <f t="shared" si="23"/>
        <v>213</v>
      </c>
      <c r="Q184" s="217">
        <f t="shared" si="20"/>
        <v>499</v>
      </c>
      <c r="R184" s="217">
        <f t="shared" si="20"/>
        <v>700</v>
      </c>
      <c r="S184" s="217">
        <f t="shared" si="20"/>
        <v>384</v>
      </c>
      <c r="T184" s="278"/>
    </row>
    <row r="185" spans="1:20" ht="13.5">
      <c r="A185" s="188">
        <v>17</v>
      </c>
      <c r="B185" s="223" t="s">
        <v>56</v>
      </c>
      <c r="C185" s="224" t="s">
        <v>178</v>
      </c>
      <c r="D185" s="225">
        <f t="shared" si="18"/>
        <v>10258</v>
      </c>
      <c r="E185" s="226">
        <f t="shared" si="18"/>
        <v>9870</v>
      </c>
      <c r="F185" s="226">
        <f t="shared" si="18"/>
        <v>590</v>
      </c>
      <c r="G185" s="279">
        <f t="shared" si="21"/>
        <v>0.06</v>
      </c>
      <c r="H185" s="279">
        <f t="shared" si="22"/>
        <v>2.24</v>
      </c>
      <c r="I185" s="226">
        <f t="shared" si="24"/>
        <v>4594</v>
      </c>
      <c r="J185" s="226">
        <f t="shared" si="24"/>
        <v>5002</v>
      </c>
      <c r="K185" s="226">
        <f t="shared" si="24"/>
        <v>53</v>
      </c>
      <c r="L185" s="226">
        <f t="shared" si="24"/>
        <v>190</v>
      </c>
      <c r="M185" s="226">
        <f t="shared" si="24"/>
        <v>24</v>
      </c>
      <c r="N185" s="226">
        <f t="shared" si="24"/>
        <v>7</v>
      </c>
      <c r="O185" s="226">
        <f t="shared" si="24"/>
        <v>0</v>
      </c>
      <c r="P185" s="226">
        <f t="shared" si="23"/>
        <v>221</v>
      </c>
      <c r="Q185" s="226">
        <f t="shared" si="20"/>
        <v>347</v>
      </c>
      <c r="R185" s="226">
        <f t="shared" si="20"/>
        <v>594</v>
      </c>
      <c r="S185" s="226">
        <f t="shared" si="20"/>
        <v>399</v>
      </c>
      <c r="T185" s="280"/>
    </row>
    <row r="186" spans="1:20" ht="13.5">
      <c r="A186" s="188">
        <v>18</v>
      </c>
      <c r="B186" s="223" t="s">
        <v>57</v>
      </c>
      <c r="C186" s="224" t="s">
        <v>179</v>
      </c>
      <c r="D186" s="225">
        <f t="shared" si="18"/>
        <v>7309</v>
      </c>
      <c r="E186" s="226">
        <f t="shared" si="18"/>
        <v>7057</v>
      </c>
      <c r="F186" s="226">
        <f t="shared" si="18"/>
        <v>418</v>
      </c>
      <c r="G186" s="279">
        <f t="shared" si="21"/>
        <v>0.06</v>
      </c>
      <c r="H186" s="279">
        <f t="shared" si="22"/>
        <v>2.35</v>
      </c>
      <c r="I186" s="226">
        <f t="shared" si="24"/>
        <v>6315</v>
      </c>
      <c r="J186" s="226">
        <f t="shared" si="24"/>
        <v>426</v>
      </c>
      <c r="K186" s="226">
        <f t="shared" si="24"/>
        <v>150</v>
      </c>
      <c r="L186" s="226">
        <f t="shared" si="24"/>
        <v>147</v>
      </c>
      <c r="M186" s="226">
        <f t="shared" si="24"/>
        <v>12</v>
      </c>
      <c r="N186" s="226">
        <f t="shared" si="24"/>
        <v>7</v>
      </c>
      <c r="O186" s="226">
        <f t="shared" si="24"/>
        <v>0</v>
      </c>
      <c r="P186" s="226">
        <f t="shared" si="23"/>
        <v>166</v>
      </c>
      <c r="Q186" s="226">
        <f t="shared" si="20"/>
        <v>54</v>
      </c>
      <c r="R186" s="226">
        <f t="shared" si="20"/>
        <v>263</v>
      </c>
      <c r="S186" s="226">
        <f t="shared" si="20"/>
        <v>323</v>
      </c>
      <c r="T186" s="280"/>
    </row>
    <row r="187" spans="1:20" ht="13.5">
      <c r="A187" s="188">
        <v>19</v>
      </c>
      <c r="B187" s="223" t="s">
        <v>58</v>
      </c>
      <c r="C187" s="224" t="s">
        <v>180</v>
      </c>
      <c r="D187" s="225">
        <f t="shared" si="18"/>
        <v>7043</v>
      </c>
      <c r="E187" s="226">
        <f t="shared" si="18"/>
        <v>6563</v>
      </c>
      <c r="F187" s="226">
        <f t="shared" si="18"/>
        <v>605</v>
      </c>
      <c r="G187" s="279">
        <f t="shared" si="21"/>
        <v>0.09</v>
      </c>
      <c r="H187" s="279">
        <f t="shared" si="22"/>
        <v>2.88</v>
      </c>
      <c r="I187" s="226">
        <f t="shared" si="24"/>
        <v>5317</v>
      </c>
      <c r="J187" s="226">
        <f t="shared" si="24"/>
        <v>897</v>
      </c>
      <c r="K187" s="226">
        <f t="shared" si="24"/>
        <v>160</v>
      </c>
      <c r="L187" s="226">
        <f t="shared" si="24"/>
        <v>149</v>
      </c>
      <c r="M187" s="226">
        <f t="shared" si="24"/>
        <v>18</v>
      </c>
      <c r="N187" s="226">
        <f t="shared" si="24"/>
        <v>9</v>
      </c>
      <c r="O187" s="226">
        <f t="shared" si="24"/>
        <v>13</v>
      </c>
      <c r="P187" s="226">
        <f t="shared" si="23"/>
        <v>189</v>
      </c>
      <c r="Q187" s="226">
        <f t="shared" si="20"/>
        <v>537</v>
      </c>
      <c r="R187" s="226">
        <f t="shared" si="20"/>
        <v>505</v>
      </c>
      <c r="S187" s="226">
        <f t="shared" si="20"/>
        <v>211</v>
      </c>
      <c r="T187" s="280"/>
    </row>
    <row r="188" spans="1:20" ht="13.5">
      <c r="A188" s="188">
        <v>20</v>
      </c>
      <c r="B188" s="236" t="s">
        <v>59</v>
      </c>
      <c r="C188" s="237" t="s">
        <v>181</v>
      </c>
      <c r="D188" s="238">
        <f t="shared" si="18"/>
        <v>18911</v>
      </c>
      <c r="E188" s="239">
        <f t="shared" si="18"/>
        <v>17851</v>
      </c>
      <c r="F188" s="239">
        <f t="shared" si="18"/>
        <v>1859</v>
      </c>
      <c r="G188" s="281">
        <f t="shared" si="21"/>
        <v>0.1</v>
      </c>
      <c r="H188" s="281">
        <f t="shared" si="22"/>
        <v>3.52</v>
      </c>
      <c r="I188" s="239">
        <f t="shared" si="24"/>
        <v>10728</v>
      </c>
      <c r="J188" s="239">
        <f t="shared" si="24"/>
        <v>6494</v>
      </c>
      <c r="K188" s="239">
        <f t="shared" si="24"/>
        <v>0</v>
      </c>
      <c r="L188" s="239">
        <f t="shared" si="24"/>
        <v>541</v>
      </c>
      <c r="M188" s="239">
        <f t="shared" si="24"/>
        <v>47</v>
      </c>
      <c r="N188" s="239">
        <f t="shared" si="24"/>
        <v>41</v>
      </c>
      <c r="O188" s="239">
        <f t="shared" si="24"/>
        <v>0</v>
      </c>
      <c r="P188" s="239">
        <f t="shared" si="23"/>
        <v>629</v>
      </c>
      <c r="Q188" s="239">
        <f t="shared" si="20"/>
        <v>655</v>
      </c>
      <c r="R188" s="239">
        <f t="shared" si="20"/>
        <v>1273</v>
      </c>
      <c r="S188" s="239">
        <f t="shared" si="20"/>
        <v>483</v>
      </c>
      <c r="T188" s="282"/>
    </row>
    <row r="189" spans="1:20" ht="13.5">
      <c r="A189" s="188">
        <v>21</v>
      </c>
      <c r="B189" s="214" t="s">
        <v>60</v>
      </c>
      <c r="C189" s="215" t="s">
        <v>182</v>
      </c>
      <c r="D189" s="276">
        <f aca="true" t="shared" si="25" ref="D189:F208">SUMIF($A$8:$A$152,$A189,D$8:D$152)</f>
        <v>18337</v>
      </c>
      <c r="E189" s="217">
        <f t="shared" si="25"/>
        <v>17536</v>
      </c>
      <c r="F189" s="217">
        <f t="shared" si="25"/>
        <v>1033</v>
      </c>
      <c r="G189" s="277">
        <f t="shared" si="21"/>
        <v>0.06</v>
      </c>
      <c r="H189" s="277">
        <f t="shared" si="22"/>
        <v>2.05</v>
      </c>
      <c r="I189" s="217">
        <f aca="true" t="shared" si="26" ref="I189:O198">SUMIF($A$8:$A$152,$A189,I$8:I$152)</f>
        <v>9055</v>
      </c>
      <c r="J189" s="217">
        <f t="shared" si="26"/>
        <v>7821</v>
      </c>
      <c r="K189" s="217">
        <f t="shared" si="26"/>
        <v>300</v>
      </c>
      <c r="L189" s="217">
        <f t="shared" si="26"/>
        <v>300</v>
      </c>
      <c r="M189" s="217">
        <f t="shared" si="26"/>
        <v>45</v>
      </c>
      <c r="N189" s="217">
        <f t="shared" si="26"/>
        <v>15</v>
      </c>
      <c r="O189" s="217">
        <f t="shared" si="26"/>
        <v>0</v>
      </c>
      <c r="P189" s="217">
        <f t="shared" si="23"/>
        <v>360</v>
      </c>
      <c r="Q189" s="217">
        <f aca="true" t="shared" si="27" ref="Q189:S208">SUMIF($A$8:$A$152,$A189,Q$8:Q$152)</f>
        <v>542</v>
      </c>
      <c r="R189" s="217">
        <f t="shared" si="27"/>
        <v>928</v>
      </c>
      <c r="S189" s="217">
        <f t="shared" si="27"/>
        <v>1592</v>
      </c>
      <c r="T189" s="278"/>
    </row>
    <row r="190" spans="1:20" ht="13.5">
      <c r="A190" s="188">
        <v>22</v>
      </c>
      <c r="B190" s="223" t="s">
        <v>61</v>
      </c>
      <c r="C190" s="224" t="s">
        <v>183</v>
      </c>
      <c r="D190" s="225">
        <f t="shared" si="25"/>
        <v>34291</v>
      </c>
      <c r="E190" s="226">
        <f t="shared" si="25"/>
        <v>32748</v>
      </c>
      <c r="F190" s="226">
        <f t="shared" si="25"/>
        <v>1819</v>
      </c>
      <c r="G190" s="279">
        <f t="shared" si="21"/>
        <v>0.06</v>
      </c>
      <c r="H190" s="279">
        <f t="shared" si="22"/>
        <v>1.89</v>
      </c>
      <c r="I190" s="226">
        <f t="shared" si="26"/>
        <v>22671</v>
      </c>
      <c r="J190" s="226">
        <f t="shared" si="26"/>
        <v>9447</v>
      </c>
      <c r="K190" s="226">
        <f t="shared" si="26"/>
        <v>10</v>
      </c>
      <c r="L190" s="226">
        <f t="shared" si="26"/>
        <v>527</v>
      </c>
      <c r="M190" s="226">
        <f t="shared" si="26"/>
        <v>60</v>
      </c>
      <c r="N190" s="226">
        <f t="shared" si="26"/>
        <v>27</v>
      </c>
      <c r="O190" s="226">
        <f t="shared" si="26"/>
        <v>6</v>
      </c>
      <c r="P190" s="226">
        <f t="shared" si="23"/>
        <v>620</v>
      </c>
      <c r="Q190" s="226">
        <f t="shared" si="27"/>
        <v>1118</v>
      </c>
      <c r="R190" s="226">
        <f t="shared" si="27"/>
        <v>2551</v>
      </c>
      <c r="S190" s="226">
        <f t="shared" si="27"/>
        <v>56</v>
      </c>
      <c r="T190" s="280"/>
    </row>
    <row r="191" spans="1:20" ht="13.5">
      <c r="A191" s="188">
        <v>23</v>
      </c>
      <c r="B191" s="223" t="s">
        <v>62</v>
      </c>
      <c r="C191" s="224" t="s">
        <v>184</v>
      </c>
      <c r="D191" s="225">
        <f t="shared" si="25"/>
        <v>72064</v>
      </c>
      <c r="E191" s="226">
        <f t="shared" si="25"/>
        <v>69299</v>
      </c>
      <c r="F191" s="226">
        <f t="shared" si="25"/>
        <v>4487</v>
      </c>
      <c r="G191" s="279">
        <f t="shared" si="21"/>
        <v>0.06</v>
      </c>
      <c r="H191" s="279">
        <f t="shared" si="22"/>
        <v>2.02</v>
      </c>
      <c r="I191" s="226">
        <f t="shared" si="26"/>
        <v>26825</v>
      </c>
      <c r="J191" s="226">
        <f t="shared" si="26"/>
        <v>41067</v>
      </c>
      <c r="K191" s="226">
        <f t="shared" si="26"/>
        <v>7</v>
      </c>
      <c r="L191" s="226">
        <f t="shared" si="26"/>
        <v>1170</v>
      </c>
      <c r="M191" s="226">
        <f t="shared" si="26"/>
        <v>158</v>
      </c>
      <c r="N191" s="226">
        <f t="shared" si="26"/>
        <v>72</v>
      </c>
      <c r="O191" s="226">
        <f t="shared" si="26"/>
        <v>0</v>
      </c>
      <c r="P191" s="226">
        <f t="shared" si="23"/>
        <v>1400</v>
      </c>
      <c r="Q191" s="226">
        <f t="shared" si="27"/>
        <v>4908</v>
      </c>
      <c r="R191" s="226">
        <f t="shared" si="27"/>
        <v>7481</v>
      </c>
      <c r="S191" s="226">
        <f t="shared" si="27"/>
        <v>5296</v>
      </c>
      <c r="T191" s="280"/>
    </row>
    <row r="192" spans="1:20" ht="13.5">
      <c r="A192" s="188">
        <v>24</v>
      </c>
      <c r="B192" s="223" t="s">
        <v>63</v>
      </c>
      <c r="C192" s="224" t="s">
        <v>185</v>
      </c>
      <c r="D192" s="225">
        <f t="shared" si="25"/>
        <v>16529</v>
      </c>
      <c r="E192" s="226">
        <f t="shared" si="25"/>
        <v>15832</v>
      </c>
      <c r="F192" s="226">
        <f t="shared" si="25"/>
        <v>877</v>
      </c>
      <c r="G192" s="279">
        <f t="shared" si="21"/>
        <v>0.06</v>
      </c>
      <c r="H192" s="279">
        <f t="shared" si="22"/>
        <v>1.91</v>
      </c>
      <c r="I192" s="226">
        <f t="shared" si="26"/>
        <v>13508</v>
      </c>
      <c r="J192" s="226">
        <f t="shared" si="26"/>
        <v>1971</v>
      </c>
      <c r="K192" s="226">
        <f t="shared" si="26"/>
        <v>51</v>
      </c>
      <c r="L192" s="226">
        <f t="shared" si="26"/>
        <v>250</v>
      </c>
      <c r="M192" s="226">
        <f t="shared" si="26"/>
        <v>31</v>
      </c>
      <c r="N192" s="226">
        <f t="shared" si="26"/>
        <v>17</v>
      </c>
      <c r="O192" s="226">
        <f t="shared" si="26"/>
        <v>4</v>
      </c>
      <c r="P192" s="226">
        <f t="shared" si="23"/>
        <v>302</v>
      </c>
      <c r="Q192" s="226">
        <f t="shared" si="27"/>
        <v>944</v>
      </c>
      <c r="R192" s="226">
        <f t="shared" si="27"/>
        <v>1619</v>
      </c>
      <c r="S192" s="226">
        <f t="shared" si="27"/>
        <v>251</v>
      </c>
      <c r="T192" s="280"/>
    </row>
    <row r="193" spans="1:20" ht="13.5">
      <c r="A193" s="188">
        <v>25</v>
      </c>
      <c r="B193" s="236" t="s">
        <v>64</v>
      </c>
      <c r="C193" s="237" t="s">
        <v>186</v>
      </c>
      <c r="D193" s="238">
        <f t="shared" si="25"/>
        <v>13945</v>
      </c>
      <c r="E193" s="239">
        <f t="shared" si="25"/>
        <v>13091</v>
      </c>
      <c r="F193" s="239">
        <f t="shared" si="25"/>
        <v>790</v>
      </c>
      <c r="G193" s="281">
        <f t="shared" si="21"/>
        <v>0.06</v>
      </c>
      <c r="H193" s="281">
        <f t="shared" si="22"/>
        <v>1.94</v>
      </c>
      <c r="I193" s="239">
        <f t="shared" si="26"/>
        <v>11268</v>
      </c>
      <c r="J193" s="239">
        <f t="shared" si="26"/>
        <v>1560</v>
      </c>
      <c r="K193" s="239">
        <f t="shared" si="26"/>
        <v>9</v>
      </c>
      <c r="L193" s="239">
        <f t="shared" si="26"/>
        <v>202</v>
      </c>
      <c r="M193" s="239">
        <f t="shared" si="26"/>
        <v>34</v>
      </c>
      <c r="N193" s="239">
        <f t="shared" si="26"/>
        <v>17</v>
      </c>
      <c r="O193" s="239">
        <f t="shared" si="26"/>
        <v>1</v>
      </c>
      <c r="P193" s="239">
        <f t="shared" si="23"/>
        <v>254</v>
      </c>
      <c r="Q193" s="239">
        <f t="shared" si="27"/>
        <v>98</v>
      </c>
      <c r="R193" s="239">
        <f t="shared" si="27"/>
        <v>1170</v>
      </c>
      <c r="S193" s="239">
        <f t="shared" si="27"/>
        <v>0</v>
      </c>
      <c r="T193" s="282"/>
    </row>
    <row r="194" spans="1:20" ht="13.5">
      <c r="A194" s="188">
        <v>26</v>
      </c>
      <c r="B194" s="214" t="s">
        <v>65</v>
      </c>
      <c r="C194" s="215" t="s">
        <v>187</v>
      </c>
      <c r="D194" s="276">
        <f t="shared" si="25"/>
        <v>22098</v>
      </c>
      <c r="E194" s="217">
        <f t="shared" si="25"/>
        <v>20973</v>
      </c>
      <c r="F194" s="217">
        <f t="shared" si="25"/>
        <v>1164</v>
      </c>
      <c r="G194" s="277">
        <f t="shared" si="21"/>
        <v>0.06</v>
      </c>
      <c r="H194" s="277">
        <f t="shared" si="22"/>
        <v>1.89</v>
      </c>
      <c r="I194" s="217">
        <f t="shared" si="26"/>
        <v>11167</v>
      </c>
      <c r="J194" s="217">
        <f t="shared" si="26"/>
        <v>9369</v>
      </c>
      <c r="K194" s="217">
        <f t="shared" si="26"/>
        <v>40</v>
      </c>
      <c r="L194" s="217">
        <f t="shared" si="26"/>
        <v>339</v>
      </c>
      <c r="M194" s="217">
        <f t="shared" si="26"/>
        <v>44</v>
      </c>
      <c r="N194" s="217">
        <f t="shared" si="26"/>
        <v>14</v>
      </c>
      <c r="O194" s="217">
        <f t="shared" si="26"/>
        <v>0</v>
      </c>
      <c r="P194" s="217">
        <f t="shared" si="23"/>
        <v>397</v>
      </c>
      <c r="Q194" s="217">
        <f t="shared" si="27"/>
        <v>1921</v>
      </c>
      <c r="R194" s="217">
        <f t="shared" si="27"/>
        <v>1740</v>
      </c>
      <c r="S194" s="217">
        <f t="shared" si="27"/>
        <v>8003</v>
      </c>
      <c r="T194" s="278"/>
    </row>
    <row r="195" spans="1:20" ht="13.5">
      <c r="A195" s="188">
        <v>27</v>
      </c>
      <c r="B195" s="223" t="s">
        <v>66</v>
      </c>
      <c r="C195" s="224" t="s">
        <v>188</v>
      </c>
      <c r="D195" s="225">
        <f t="shared" si="25"/>
        <v>77445</v>
      </c>
      <c r="E195" s="226">
        <f t="shared" si="25"/>
        <v>72720</v>
      </c>
      <c r="F195" s="226">
        <f t="shared" si="25"/>
        <v>4776</v>
      </c>
      <c r="G195" s="279">
        <f t="shared" si="21"/>
        <v>0.07</v>
      </c>
      <c r="H195" s="279">
        <f t="shared" si="22"/>
        <v>2.32</v>
      </c>
      <c r="I195" s="226">
        <f t="shared" si="26"/>
        <v>29282</v>
      </c>
      <c r="J195" s="226">
        <f t="shared" si="26"/>
        <v>41717</v>
      </c>
      <c r="K195" s="226">
        <f t="shared" si="26"/>
        <v>36</v>
      </c>
      <c r="L195" s="226">
        <f t="shared" si="26"/>
        <v>1413</v>
      </c>
      <c r="M195" s="226">
        <f t="shared" si="26"/>
        <v>180</v>
      </c>
      <c r="N195" s="226">
        <f t="shared" si="26"/>
        <v>82</v>
      </c>
      <c r="O195" s="226">
        <f t="shared" si="26"/>
        <v>10</v>
      </c>
      <c r="P195" s="226">
        <f t="shared" si="23"/>
        <v>1685</v>
      </c>
      <c r="Q195" s="226">
        <f t="shared" si="27"/>
        <v>5747</v>
      </c>
      <c r="R195" s="226">
        <f t="shared" si="27"/>
        <v>6220</v>
      </c>
      <c r="S195" s="226">
        <f t="shared" si="27"/>
        <v>2685</v>
      </c>
      <c r="T195" s="280"/>
    </row>
    <row r="196" spans="1:20" ht="13.5">
      <c r="A196" s="188">
        <v>28</v>
      </c>
      <c r="B196" s="223" t="s">
        <v>67</v>
      </c>
      <c r="C196" s="224" t="s">
        <v>189</v>
      </c>
      <c r="D196" s="225">
        <f t="shared" si="25"/>
        <v>49356</v>
      </c>
      <c r="E196" s="226">
        <f t="shared" si="25"/>
        <v>47066</v>
      </c>
      <c r="F196" s="226">
        <f t="shared" si="25"/>
        <v>2677</v>
      </c>
      <c r="G196" s="279">
        <f t="shared" si="21"/>
        <v>0.06</v>
      </c>
      <c r="H196" s="279">
        <f t="shared" si="22"/>
        <v>1.83</v>
      </c>
      <c r="I196" s="226">
        <f t="shared" si="26"/>
        <v>28192</v>
      </c>
      <c r="J196" s="226">
        <f t="shared" si="26"/>
        <v>18011</v>
      </c>
      <c r="K196" s="226">
        <f t="shared" si="26"/>
        <v>3</v>
      </c>
      <c r="L196" s="226">
        <f t="shared" si="26"/>
        <v>735</v>
      </c>
      <c r="M196" s="226">
        <f t="shared" si="26"/>
        <v>82</v>
      </c>
      <c r="N196" s="226">
        <f t="shared" si="26"/>
        <v>43</v>
      </c>
      <c r="O196" s="226">
        <f t="shared" si="26"/>
        <v>0</v>
      </c>
      <c r="P196" s="226">
        <f t="shared" si="23"/>
        <v>860</v>
      </c>
      <c r="Q196" s="226">
        <f t="shared" si="27"/>
        <v>3151</v>
      </c>
      <c r="R196" s="226">
        <f t="shared" si="27"/>
        <v>4110</v>
      </c>
      <c r="S196" s="226">
        <f t="shared" si="27"/>
        <v>2142</v>
      </c>
      <c r="T196" s="280"/>
    </row>
    <row r="197" spans="1:20" ht="13.5">
      <c r="A197" s="188">
        <v>29</v>
      </c>
      <c r="B197" s="223" t="s">
        <v>68</v>
      </c>
      <c r="C197" s="224" t="s">
        <v>190</v>
      </c>
      <c r="D197" s="225">
        <f t="shared" si="25"/>
        <v>11528</v>
      </c>
      <c r="E197" s="226">
        <f t="shared" si="25"/>
        <v>10104</v>
      </c>
      <c r="F197" s="226">
        <f t="shared" si="25"/>
        <v>671</v>
      </c>
      <c r="G197" s="279">
        <f t="shared" si="21"/>
        <v>0.07</v>
      </c>
      <c r="H197" s="279">
        <f t="shared" si="22"/>
        <v>2.43</v>
      </c>
      <c r="I197" s="226">
        <f t="shared" si="26"/>
        <v>4927</v>
      </c>
      <c r="J197" s="226">
        <f t="shared" si="26"/>
        <v>4875</v>
      </c>
      <c r="K197" s="226">
        <f t="shared" si="26"/>
        <v>56</v>
      </c>
      <c r="L197" s="226">
        <f t="shared" si="26"/>
        <v>213</v>
      </c>
      <c r="M197" s="226">
        <f t="shared" si="26"/>
        <v>26</v>
      </c>
      <c r="N197" s="226">
        <f t="shared" si="26"/>
        <v>7</v>
      </c>
      <c r="O197" s="226">
        <f t="shared" si="26"/>
        <v>0</v>
      </c>
      <c r="P197" s="226">
        <f t="shared" si="23"/>
        <v>246</v>
      </c>
      <c r="Q197" s="226">
        <f t="shared" si="27"/>
        <v>348</v>
      </c>
      <c r="R197" s="226">
        <f t="shared" si="27"/>
        <v>855</v>
      </c>
      <c r="S197" s="226">
        <f t="shared" si="27"/>
        <v>402</v>
      </c>
      <c r="T197" s="280"/>
    </row>
    <row r="198" spans="1:20" ht="13.5">
      <c r="A198" s="188">
        <v>30</v>
      </c>
      <c r="B198" s="236" t="s">
        <v>69</v>
      </c>
      <c r="C198" s="237" t="s">
        <v>5</v>
      </c>
      <c r="D198" s="238">
        <f t="shared" si="25"/>
        <v>7703</v>
      </c>
      <c r="E198" s="239">
        <f t="shared" si="25"/>
        <v>7372</v>
      </c>
      <c r="F198" s="239">
        <f t="shared" si="25"/>
        <v>478</v>
      </c>
      <c r="G198" s="281">
        <f t="shared" si="21"/>
        <v>0.06</v>
      </c>
      <c r="H198" s="281">
        <f t="shared" si="22"/>
        <v>2.29</v>
      </c>
      <c r="I198" s="239">
        <f t="shared" si="26"/>
        <v>4944</v>
      </c>
      <c r="J198" s="239">
        <f t="shared" si="26"/>
        <v>2259</v>
      </c>
      <c r="K198" s="239">
        <f t="shared" si="26"/>
        <v>0</v>
      </c>
      <c r="L198" s="239">
        <f t="shared" si="26"/>
        <v>151</v>
      </c>
      <c r="M198" s="239">
        <f t="shared" si="26"/>
        <v>17</v>
      </c>
      <c r="N198" s="239">
        <f t="shared" si="26"/>
        <v>1</v>
      </c>
      <c r="O198" s="239">
        <f t="shared" si="26"/>
        <v>0</v>
      </c>
      <c r="P198" s="239">
        <f t="shared" si="23"/>
        <v>169</v>
      </c>
      <c r="Q198" s="239">
        <f t="shared" si="27"/>
        <v>167</v>
      </c>
      <c r="R198" s="239">
        <f t="shared" si="27"/>
        <v>367</v>
      </c>
      <c r="S198" s="239">
        <f t="shared" si="27"/>
        <v>13</v>
      </c>
      <c r="T198" s="282"/>
    </row>
    <row r="199" spans="1:20" ht="13.5">
      <c r="A199" s="188">
        <v>31</v>
      </c>
      <c r="B199" s="214" t="s">
        <v>70</v>
      </c>
      <c r="C199" s="215" t="s">
        <v>191</v>
      </c>
      <c r="D199" s="276">
        <f t="shared" si="25"/>
        <v>5031</v>
      </c>
      <c r="E199" s="217">
        <f t="shared" si="25"/>
        <v>4893</v>
      </c>
      <c r="F199" s="217">
        <f t="shared" si="25"/>
        <v>521</v>
      </c>
      <c r="G199" s="277">
        <f t="shared" si="21"/>
        <v>0.11</v>
      </c>
      <c r="H199" s="277">
        <f t="shared" si="22"/>
        <v>2.9</v>
      </c>
      <c r="I199" s="217">
        <f aca="true" t="shared" si="28" ref="I199:O208">SUMIF($A$8:$A$152,$A199,I$8:I$152)</f>
        <v>2655</v>
      </c>
      <c r="J199" s="217">
        <f t="shared" si="28"/>
        <v>2085</v>
      </c>
      <c r="K199" s="217">
        <f t="shared" si="28"/>
        <v>11</v>
      </c>
      <c r="L199" s="217">
        <f t="shared" si="28"/>
        <v>115</v>
      </c>
      <c r="M199" s="217">
        <f t="shared" si="28"/>
        <v>20</v>
      </c>
      <c r="N199" s="217">
        <f t="shared" si="28"/>
        <v>3</v>
      </c>
      <c r="O199" s="217">
        <f t="shared" si="28"/>
        <v>4</v>
      </c>
      <c r="P199" s="217">
        <f t="shared" si="23"/>
        <v>142</v>
      </c>
      <c r="Q199" s="217">
        <f t="shared" si="27"/>
        <v>195</v>
      </c>
      <c r="R199" s="217">
        <f t="shared" si="27"/>
        <v>290</v>
      </c>
      <c r="S199" s="217">
        <f t="shared" si="27"/>
        <v>596</v>
      </c>
      <c r="T199" s="278"/>
    </row>
    <row r="200" spans="1:20" ht="13.5">
      <c r="A200" s="188">
        <v>32</v>
      </c>
      <c r="B200" s="223" t="s">
        <v>71</v>
      </c>
      <c r="C200" s="224" t="s">
        <v>192</v>
      </c>
      <c r="D200" s="225">
        <f t="shared" si="25"/>
        <v>5923</v>
      </c>
      <c r="E200" s="226">
        <f t="shared" si="25"/>
        <v>5653</v>
      </c>
      <c r="F200" s="226">
        <f t="shared" si="25"/>
        <v>476</v>
      </c>
      <c r="G200" s="279">
        <f t="shared" si="21"/>
        <v>0.08</v>
      </c>
      <c r="H200" s="279">
        <f t="shared" si="22"/>
        <v>3.34</v>
      </c>
      <c r="I200" s="226">
        <f t="shared" si="28"/>
        <v>3115</v>
      </c>
      <c r="J200" s="226">
        <f t="shared" si="28"/>
        <v>2349</v>
      </c>
      <c r="K200" s="226">
        <f t="shared" si="28"/>
        <v>0</v>
      </c>
      <c r="L200" s="226">
        <f t="shared" si="28"/>
        <v>144</v>
      </c>
      <c r="M200" s="226">
        <f t="shared" si="28"/>
        <v>14</v>
      </c>
      <c r="N200" s="226">
        <f t="shared" si="28"/>
        <v>12</v>
      </c>
      <c r="O200" s="226">
        <f t="shared" si="28"/>
        <v>19</v>
      </c>
      <c r="P200" s="226">
        <f t="shared" si="23"/>
        <v>189</v>
      </c>
      <c r="Q200" s="226">
        <f t="shared" si="27"/>
        <v>186</v>
      </c>
      <c r="R200" s="226">
        <f t="shared" si="27"/>
        <v>364</v>
      </c>
      <c r="S200" s="226">
        <f t="shared" si="27"/>
        <v>476</v>
      </c>
      <c r="T200" s="280"/>
    </row>
    <row r="201" spans="1:20" ht="13.5">
      <c r="A201" s="188">
        <v>33</v>
      </c>
      <c r="B201" s="223" t="s">
        <v>72</v>
      </c>
      <c r="C201" s="224" t="s">
        <v>193</v>
      </c>
      <c r="D201" s="225">
        <f t="shared" si="25"/>
        <v>17232</v>
      </c>
      <c r="E201" s="226">
        <f t="shared" si="25"/>
        <v>15437</v>
      </c>
      <c r="F201" s="226">
        <f t="shared" si="25"/>
        <v>973</v>
      </c>
      <c r="G201" s="279">
        <f t="shared" si="21"/>
        <v>0.06</v>
      </c>
      <c r="H201" s="279">
        <f t="shared" si="22"/>
        <v>2.21</v>
      </c>
      <c r="I201" s="226">
        <f t="shared" si="28"/>
        <v>6036</v>
      </c>
      <c r="J201" s="226">
        <f t="shared" si="28"/>
        <v>3212</v>
      </c>
      <c r="K201" s="226">
        <f t="shared" si="28"/>
        <v>5848</v>
      </c>
      <c r="L201" s="226">
        <f t="shared" si="28"/>
        <v>286</v>
      </c>
      <c r="M201" s="226">
        <f t="shared" si="28"/>
        <v>28</v>
      </c>
      <c r="N201" s="226">
        <f t="shared" si="28"/>
        <v>25</v>
      </c>
      <c r="O201" s="226">
        <f t="shared" si="28"/>
        <v>2</v>
      </c>
      <c r="P201" s="226">
        <f t="shared" si="23"/>
        <v>341</v>
      </c>
      <c r="Q201" s="226">
        <f t="shared" si="27"/>
        <v>619</v>
      </c>
      <c r="R201" s="226">
        <f t="shared" si="27"/>
        <v>854</v>
      </c>
      <c r="S201" s="226">
        <f t="shared" si="27"/>
        <v>462</v>
      </c>
      <c r="T201" s="280"/>
    </row>
    <row r="202" spans="1:20" ht="13.5">
      <c r="A202" s="188">
        <v>34</v>
      </c>
      <c r="B202" s="223" t="s">
        <v>73</v>
      </c>
      <c r="C202" s="224" t="s">
        <v>194</v>
      </c>
      <c r="D202" s="225">
        <f t="shared" si="25"/>
        <v>26113</v>
      </c>
      <c r="E202" s="226">
        <f t="shared" si="25"/>
        <v>24327</v>
      </c>
      <c r="F202" s="226">
        <f t="shared" si="25"/>
        <v>1380</v>
      </c>
      <c r="G202" s="279">
        <f t="shared" si="21"/>
        <v>0.06</v>
      </c>
      <c r="H202" s="279">
        <f t="shared" si="22"/>
        <v>2.12</v>
      </c>
      <c r="I202" s="226">
        <f t="shared" si="28"/>
        <v>17331</v>
      </c>
      <c r="J202" s="226">
        <f t="shared" si="28"/>
        <v>6459</v>
      </c>
      <c r="K202" s="226">
        <f t="shared" si="28"/>
        <v>21</v>
      </c>
      <c r="L202" s="226">
        <f t="shared" si="28"/>
        <v>472</v>
      </c>
      <c r="M202" s="226">
        <f t="shared" si="28"/>
        <v>31</v>
      </c>
      <c r="N202" s="226">
        <f t="shared" si="28"/>
        <v>13</v>
      </c>
      <c r="O202" s="226">
        <f t="shared" si="28"/>
        <v>0</v>
      </c>
      <c r="P202" s="226">
        <f t="shared" si="23"/>
        <v>516</v>
      </c>
      <c r="Q202" s="226">
        <f t="shared" si="27"/>
        <v>745</v>
      </c>
      <c r="R202" s="226">
        <f t="shared" si="27"/>
        <v>1000</v>
      </c>
      <c r="S202" s="226">
        <f t="shared" si="27"/>
        <v>341</v>
      </c>
      <c r="T202" s="280"/>
    </row>
    <row r="203" spans="1:20" ht="13.5">
      <c r="A203" s="188">
        <v>35</v>
      </c>
      <c r="B203" s="236" t="s">
        <v>74</v>
      </c>
      <c r="C203" s="237" t="s">
        <v>195</v>
      </c>
      <c r="D203" s="238">
        <f t="shared" si="25"/>
        <v>11607</v>
      </c>
      <c r="E203" s="239">
        <f t="shared" si="25"/>
        <v>10843</v>
      </c>
      <c r="F203" s="239">
        <f t="shared" si="25"/>
        <v>829</v>
      </c>
      <c r="G203" s="281">
        <f t="shared" si="21"/>
        <v>0.08</v>
      </c>
      <c r="H203" s="281">
        <f t="shared" si="22"/>
        <v>2.54</v>
      </c>
      <c r="I203" s="239">
        <f t="shared" si="28"/>
        <v>9525</v>
      </c>
      <c r="J203" s="239">
        <f t="shared" si="28"/>
        <v>1043</v>
      </c>
      <c r="K203" s="239">
        <f t="shared" si="28"/>
        <v>0</v>
      </c>
      <c r="L203" s="239">
        <f t="shared" si="28"/>
        <v>240</v>
      </c>
      <c r="M203" s="239">
        <f t="shared" si="28"/>
        <v>25</v>
      </c>
      <c r="N203" s="239">
        <f t="shared" si="28"/>
        <v>10</v>
      </c>
      <c r="O203" s="239">
        <f t="shared" si="28"/>
        <v>0</v>
      </c>
      <c r="P203" s="239">
        <f t="shared" si="23"/>
        <v>275</v>
      </c>
      <c r="Q203" s="239">
        <f t="shared" si="27"/>
        <v>292</v>
      </c>
      <c r="R203" s="239">
        <f t="shared" si="27"/>
        <v>845</v>
      </c>
      <c r="S203" s="239">
        <f t="shared" si="27"/>
        <v>251</v>
      </c>
      <c r="T203" s="282"/>
    </row>
    <row r="204" spans="1:20" ht="13.5">
      <c r="A204" s="188">
        <v>36</v>
      </c>
      <c r="B204" s="214" t="s">
        <v>75</v>
      </c>
      <c r="C204" s="215" t="s">
        <v>196</v>
      </c>
      <c r="D204" s="276">
        <f t="shared" si="25"/>
        <v>6099</v>
      </c>
      <c r="E204" s="217">
        <f t="shared" si="25"/>
        <v>5719</v>
      </c>
      <c r="F204" s="217">
        <f t="shared" si="25"/>
        <v>419</v>
      </c>
      <c r="G204" s="277">
        <f t="shared" si="21"/>
        <v>0.07</v>
      </c>
      <c r="H204" s="277">
        <f t="shared" si="22"/>
        <v>2.9</v>
      </c>
      <c r="I204" s="217">
        <f t="shared" si="28"/>
        <v>2508</v>
      </c>
      <c r="J204" s="217">
        <f t="shared" si="28"/>
        <v>3037</v>
      </c>
      <c r="K204" s="217">
        <f t="shared" si="28"/>
        <v>8</v>
      </c>
      <c r="L204" s="217">
        <f t="shared" si="28"/>
        <v>145</v>
      </c>
      <c r="M204" s="217">
        <f t="shared" si="28"/>
        <v>11</v>
      </c>
      <c r="N204" s="217">
        <f t="shared" si="28"/>
        <v>10</v>
      </c>
      <c r="O204" s="217">
        <f t="shared" si="28"/>
        <v>0</v>
      </c>
      <c r="P204" s="217">
        <f t="shared" si="23"/>
        <v>166</v>
      </c>
      <c r="Q204" s="217">
        <f t="shared" si="27"/>
        <v>597</v>
      </c>
      <c r="R204" s="217">
        <f t="shared" si="27"/>
        <v>1218</v>
      </c>
      <c r="S204" s="217">
        <f t="shared" si="27"/>
        <v>122</v>
      </c>
      <c r="T204" s="278"/>
    </row>
    <row r="205" spans="1:20" ht="13.5">
      <c r="A205" s="188">
        <v>37</v>
      </c>
      <c r="B205" s="223" t="s">
        <v>76</v>
      </c>
      <c r="C205" s="224" t="s">
        <v>197</v>
      </c>
      <c r="D205" s="225">
        <f t="shared" si="25"/>
        <v>8657</v>
      </c>
      <c r="E205" s="226">
        <f t="shared" si="25"/>
        <v>8029</v>
      </c>
      <c r="F205" s="226">
        <f t="shared" si="25"/>
        <v>447</v>
      </c>
      <c r="G205" s="279">
        <f t="shared" si="21"/>
        <v>0.06</v>
      </c>
      <c r="H205" s="279">
        <f t="shared" si="22"/>
        <v>2.5</v>
      </c>
      <c r="I205" s="226">
        <f t="shared" si="28"/>
        <v>6973</v>
      </c>
      <c r="J205" s="226">
        <f t="shared" si="28"/>
        <v>853</v>
      </c>
      <c r="K205" s="226">
        <f t="shared" si="28"/>
        <v>2</v>
      </c>
      <c r="L205" s="226">
        <f t="shared" si="28"/>
        <v>170</v>
      </c>
      <c r="M205" s="226">
        <f t="shared" si="28"/>
        <v>16</v>
      </c>
      <c r="N205" s="226">
        <f t="shared" si="28"/>
        <v>13</v>
      </c>
      <c r="O205" s="226">
        <f t="shared" si="28"/>
        <v>2</v>
      </c>
      <c r="P205" s="226">
        <f t="shared" si="23"/>
        <v>201</v>
      </c>
      <c r="Q205" s="226">
        <f t="shared" si="27"/>
        <v>335</v>
      </c>
      <c r="R205" s="226">
        <f t="shared" si="27"/>
        <v>566</v>
      </c>
      <c r="S205" s="226">
        <f t="shared" si="27"/>
        <v>257</v>
      </c>
      <c r="T205" s="280"/>
    </row>
    <row r="206" spans="1:20" ht="13.5">
      <c r="A206" s="188">
        <v>38</v>
      </c>
      <c r="B206" s="223" t="s">
        <v>77</v>
      </c>
      <c r="C206" s="224" t="s">
        <v>198</v>
      </c>
      <c r="D206" s="225">
        <f t="shared" si="25"/>
        <v>11833</v>
      </c>
      <c r="E206" s="226">
        <f t="shared" si="25"/>
        <v>10740</v>
      </c>
      <c r="F206" s="226">
        <f t="shared" si="25"/>
        <v>867</v>
      </c>
      <c r="G206" s="279">
        <f t="shared" si="21"/>
        <v>0.08</v>
      </c>
      <c r="H206" s="279">
        <f t="shared" si="22"/>
        <v>2.48</v>
      </c>
      <c r="I206" s="226">
        <f t="shared" si="28"/>
        <v>9553</v>
      </c>
      <c r="J206" s="226">
        <f t="shared" si="28"/>
        <v>921</v>
      </c>
      <c r="K206" s="226">
        <f t="shared" si="28"/>
        <v>0</v>
      </c>
      <c r="L206" s="226">
        <f t="shared" si="28"/>
        <v>221</v>
      </c>
      <c r="M206" s="226">
        <f t="shared" si="28"/>
        <v>32</v>
      </c>
      <c r="N206" s="226">
        <f t="shared" si="28"/>
        <v>13</v>
      </c>
      <c r="O206" s="226">
        <f t="shared" si="28"/>
        <v>0</v>
      </c>
      <c r="P206" s="226">
        <f t="shared" si="23"/>
        <v>266</v>
      </c>
      <c r="Q206" s="226">
        <f t="shared" si="27"/>
        <v>252</v>
      </c>
      <c r="R206" s="226">
        <f t="shared" si="27"/>
        <v>960</v>
      </c>
      <c r="S206" s="226">
        <f t="shared" si="27"/>
        <v>312</v>
      </c>
      <c r="T206" s="280"/>
    </row>
    <row r="207" spans="1:20" ht="13.5">
      <c r="A207" s="188">
        <v>39</v>
      </c>
      <c r="B207" s="223" t="s">
        <v>78</v>
      </c>
      <c r="C207" s="224" t="s">
        <v>199</v>
      </c>
      <c r="D207" s="225">
        <f t="shared" si="25"/>
        <v>6054</v>
      </c>
      <c r="E207" s="226">
        <f t="shared" si="25"/>
        <v>4984</v>
      </c>
      <c r="F207" s="226">
        <f t="shared" si="25"/>
        <v>456</v>
      </c>
      <c r="G207" s="279">
        <f t="shared" si="21"/>
        <v>0.09</v>
      </c>
      <c r="H207" s="279">
        <f t="shared" si="22"/>
        <v>3.03</v>
      </c>
      <c r="I207" s="226">
        <f t="shared" si="28"/>
        <v>4326</v>
      </c>
      <c r="J207" s="226">
        <f t="shared" si="28"/>
        <v>500</v>
      </c>
      <c r="K207" s="226">
        <f t="shared" si="28"/>
        <v>7</v>
      </c>
      <c r="L207" s="226">
        <f t="shared" si="28"/>
        <v>115</v>
      </c>
      <c r="M207" s="226">
        <f t="shared" si="28"/>
        <v>25</v>
      </c>
      <c r="N207" s="226">
        <f t="shared" si="28"/>
        <v>7</v>
      </c>
      <c r="O207" s="226">
        <f t="shared" si="28"/>
        <v>4</v>
      </c>
      <c r="P207" s="226">
        <f t="shared" si="23"/>
        <v>151</v>
      </c>
      <c r="Q207" s="226">
        <f t="shared" si="27"/>
        <v>327</v>
      </c>
      <c r="R207" s="226">
        <f t="shared" si="27"/>
        <v>643</v>
      </c>
      <c r="S207" s="226">
        <f t="shared" si="27"/>
        <v>338</v>
      </c>
      <c r="T207" s="280"/>
    </row>
    <row r="208" spans="1:20" ht="13.5">
      <c r="A208" s="188">
        <v>40</v>
      </c>
      <c r="B208" s="236" t="s">
        <v>79</v>
      </c>
      <c r="C208" s="237" t="s">
        <v>200</v>
      </c>
      <c r="D208" s="238">
        <f t="shared" si="25"/>
        <v>46388</v>
      </c>
      <c r="E208" s="239">
        <f t="shared" si="25"/>
        <v>39798</v>
      </c>
      <c r="F208" s="239">
        <f t="shared" si="25"/>
        <v>4653</v>
      </c>
      <c r="G208" s="281">
        <f t="shared" si="21"/>
        <v>0.12</v>
      </c>
      <c r="H208" s="281">
        <f t="shared" si="22"/>
        <v>3.89</v>
      </c>
      <c r="I208" s="239">
        <f t="shared" si="28"/>
        <v>29438</v>
      </c>
      <c r="J208" s="239">
        <f t="shared" si="28"/>
        <v>7063</v>
      </c>
      <c r="K208" s="239">
        <f t="shared" si="28"/>
        <v>1748</v>
      </c>
      <c r="L208" s="239">
        <f t="shared" si="28"/>
        <v>1287</v>
      </c>
      <c r="M208" s="239">
        <f t="shared" si="28"/>
        <v>163</v>
      </c>
      <c r="N208" s="239">
        <f t="shared" si="28"/>
        <v>71</v>
      </c>
      <c r="O208" s="239">
        <f t="shared" si="28"/>
        <v>28</v>
      </c>
      <c r="P208" s="239">
        <f t="shared" si="23"/>
        <v>1549</v>
      </c>
      <c r="Q208" s="239">
        <f t="shared" si="27"/>
        <v>1878</v>
      </c>
      <c r="R208" s="239">
        <f t="shared" si="27"/>
        <v>1744</v>
      </c>
      <c r="S208" s="239">
        <f t="shared" si="27"/>
        <v>2269</v>
      </c>
      <c r="T208" s="282"/>
    </row>
    <row r="209" spans="1:20" ht="13.5">
      <c r="A209" s="188">
        <v>41</v>
      </c>
      <c r="B209" s="214" t="s">
        <v>80</v>
      </c>
      <c r="C209" s="215" t="s">
        <v>201</v>
      </c>
      <c r="D209" s="276">
        <f aca="true" t="shared" si="29" ref="D209:F215">SUMIF($A$8:$A$152,$A209,D$8:D$152)</f>
        <v>7676</v>
      </c>
      <c r="E209" s="217">
        <f t="shared" si="29"/>
        <v>7417</v>
      </c>
      <c r="F209" s="217">
        <f t="shared" si="29"/>
        <v>705</v>
      </c>
      <c r="G209" s="277">
        <f t="shared" si="21"/>
        <v>0.1</v>
      </c>
      <c r="H209" s="277">
        <f t="shared" si="22"/>
        <v>3.18</v>
      </c>
      <c r="I209" s="217">
        <f aca="true" t="shared" si="30" ref="I209:O215">SUMIF($A$8:$A$152,$A209,I$8:I$152)</f>
        <v>6573</v>
      </c>
      <c r="J209" s="217">
        <f t="shared" si="30"/>
        <v>570</v>
      </c>
      <c r="K209" s="217">
        <f t="shared" si="30"/>
        <v>38</v>
      </c>
      <c r="L209" s="217">
        <f t="shared" si="30"/>
        <v>199</v>
      </c>
      <c r="M209" s="217">
        <f t="shared" si="30"/>
        <v>25</v>
      </c>
      <c r="N209" s="217">
        <f t="shared" si="30"/>
        <v>12</v>
      </c>
      <c r="O209" s="217">
        <f t="shared" si="30"/>
        <v>0</v>
      </c>
      <c r="P209" s="217">
        <f t="shared" si="23"/>
        <v>236</v>
      </c>
      <c r="Q209" s="217">
        <f aca="true" t="shared" si="31" ref="Q209:S215">SUMIF($A$8:$A$152,$A209,Q$8:Q$152)</f>
        <v>289</v>
      </c>
      <c r="R209" s="217">
        <f t="shared" si="31"/>
        <v>521</v>
      </c>
      <c r="S209" s="217">
        <f t="shared" si="31"/>
        <v>149</v>
      </c>
      <c r="T209" s="278"/>
    </row>
    <row r="210" spans="1:20" ht="13.5">
      <c r="A210" s="188">
        <v>42</v>
      </c>
      <c r="B210" s="223" t="s">
        <v>81</v>
      </c>
      <c r="C210" s="224" t="s">
        <v>202</v>
      </c>
      <c r="D210" s="225">
        <f t="shared" si="29"/>
        <v>12060</v>
      </c>
      <c r="E210" s="226">
        <f t="shared" si="29"/>
        <v>11503</v>
      </c>
      <c r="F210" s="226">
        <f t="shared" si="29"/>
        <v>1209</v>
      </c>
      <c r="G210" s="279">
        <f t="shared" si="21"/>
        <v>0.11</v>
      </c>
      <c r="H210" s="279">
        <f t="shared" si="22"/>
        <v>3.56</v>
      </c>
      <c r="I210" s="226">
        <f t="shared" si="30"/>
        <v>7310</v>
      </c>
      <c r="J210" s="226">
        <f t="shared" si="30"/>
        <v>3784</v>
      </c>
      <c r="K210" s="226">
        <f t="shared" si="30"/>
        <v>0</v>
      </c>
      <c r="L210" s="226">
        <f t="shared" si="30"/>
        <v>348</v>
      </c>
      <c r="M210" s="226">
        <f t="shared" si="30"/>
        <v>43</v>
      </c>
      <c r="N210" s="226">
        <f t="shared" si="30"/>
        <v>18</v>
      </c>
      <c r="O210" s="226">
        <f t="shared" si="30"/>
        <v>0</v>
      </c>
      <c r="P210" s="226">
        <f t="shared" si="23"/>
        <v>409</v>
      </c>
      <c r="Q210" s="226">
        <f t="shared" si="31"/>
        <v>736</v>
      </c>
      <c r="R210" s="226">
        <f t="shared" si="31"/>
        <v>1248</v>
      </c>
      <c r="S210" s="226">
        <f t="shared" si="31"/>
        <v>480</v>
      </c>
      <c r="T210" s="280"/>
    </row>
    <row r="211" spans="1:20" ht="13.5">
      <c r="A211" s="188">
        <v>43</v>
      </c>
      <c r="B211" s="223" t="s">
        <v>82</v>
      </c>
      <c r="C211" s="224" t="s">
        <v>203</v>
      </c>
      <c r="D211" s="225">
        <f t="shared" si="29"/>
        <v>16164</v>
      </c>
      <c r="E211" s="226">
        <f t="shared" si="29"/>
        <v>15531</v>
      </c>
      <c r="F211" s="226">
        <f t="shared" si="29"/>
        <v>2063</v>
      </c>
      <c r="G211" s="279">
        <f t="shared" si="21"/>
        <v>0.13</v>
      </c>
      <c r="H211" s="279">
        <f t="shared" si="22"/>
        <v>4.3</v>
      </c>
      <c r="I211" s="226">
        <f t="shared" si="30"/>
        <v>8000</v>
      </c>
      <c r="J211" s="226">
        <f t="shared" si="30"/>
        <v>6649</v>
      </c>
      <c r="K211" s="226">
        <f t="shared" si="30"/>
        <v>214</v>
      </c>
      <c r="L211" s="226">
        <f t="shared" si="30"/>
        <v>574</v>
      </c>
      <c r="M211" s="226">
        <f t="shared" si="30"/>
        <v>66</v>
      </c>
      <c r="N211" s="226">
        <f t="shared" si="30"/>
        <v>27</v>
      </c>
      <c r="O211" s="226">
        <f t="shared" si="30"/>
        <v>1</v>
      </c>
      <c r="P211" s="226">
        <f t="shared" si="23"/>
        <v>668</v>
      </c>
      <c r="Q211" s="226">
        <f t="shared" si="31"/>
        <v>2715</v>
      </c>
      <c r="R211" s="226">
        <f t="shared" si="31"/>
        <v>2273</v>
      </c>
      <c r="S211" s="226">
        <f t="shared" si="31"/>
        <v>756</v>
      </c>
      <c r="T211" s="280"/>
    </row>
    <row r="212" spans="1:20" ht="13.5">
      <c r="A212" s="188">
        <v>44</v>
      </c>
      <c r="B212" s="223" t="s">
        <v>83</v>
      </c>
      <c r="C212" s="224" t="s">
        <v>204</v>
      </c>
      <c r="D212" s="225">
        <f t="shared" si="29"/>
        <v>10132</v>
      </c>
      <c r="E212" s="226">
        <f t="shared" si="29"/>
        <v>9277</v>
      </c>
      <c r="F212" s="226">
        <f t="shared" si="29"/>
        <v>1064</v>
      </c>
      <c r="G212" s="279">
        <f t="shared" si="21"/>
        <v>0.11</v>
      </c>
      <c r="H212" s="279">
        <f t="shared" si="22"/>
        <v>3.76</v>
      </c>
      <c r="I212" s="226">
        <f t="shared" si="30"/>
        <v>6807</v>
      </c>
      <c r="J212" s="226">
        <f t="shared" si="30"/>
        <v>2121</v>
      </c>
      <c r="K212" s="226">
        <f t="shared" si="30"/>
        <v>0</v>
      </c>
      <c r="L212" s="226">
        <f t="shared" si="30"/>
        <v>293</v>
      </c>
      <c r="M212" s="226">
        <f t="shared" si="30"/>
        <v>37</v>
      </c>
      <c r="N212" s="226">
        <f t="shared" si="30"/>
        <v>19</v>
      </c>
      <c r="O212" s="226">
        <f t="shared" si="30"/>
        <v>0</v>
      </c>
      <c r="P212" s="226">
        <f t="shared" si="23"/>
        <v>349</v>
      </c>
      <c r="Q212" s="226">
        <f t="shared" si="31"/>
        <v>633</v>
      </c>
      <c r="R212" s="226">
        <f t="shared" si="31"/>
        <v>582</v>
      </c>
      <c r="S212" s="226">
        <f t="shared" si="31"/>
        <v>275</v>
      </c>
      <c r="T212" s="280"/>
    </row>
    <row r="213" spans="1:20" ht="13.5">
      <c r="A213" s="188">
        <v>45</v>
      </c>
      <c r="B213" s="236" t="s">
        <v>84</v>
      </c>
      <c r="C213" s="237" t="s">
        <v>205</v>
      </c>
      <c r="D213" s="238">
        <f t="shared" si="29"/>
        <v>10219</v>
      </c>
      <c r="E213" s="239">
        <f t="shared" si="29"/>
        <v>9292</v>
      </c>
      <c r="F213" s="239">
        <f t="shared" si="29"/>
        <v>1051</v>
      </c>
      <c r="G213" s="281">
        <f t="shared" si="21"/>
        <v>0.11</v>
      </c>
      <c r="H213" s="281">
        <f t="shared" si="22"/>
        <v>3.54</v>
      </c>
      <c r="I213" s="239">
        <f t="shared" si="30"/>
        <v>7425</v>
      </c>
      <c r="J213" s="239">
        <f t="shared" si="30"/>
        <v>1508</v>
      </c>
      <c r="K213" s="239">
        <f t="shared" si="30"/>
        <v>30</v>
      </c>
      <c r="L213" s="239">
        <f t="shared" si="30"/>
        <v>275</v>
      </c>
      <c r="M213" s="239">
        <f t="shared" si="30"/>
        <v>29</v>
      </c>
      <c r="N213" s="239">
        <f t="shared" si="30"/>
        <v>16</v>
      </c>
      <c r="O213" s="239">
        <f t="shared" si="30"/>
        <v>9</v>
      </c>
      <c r="P213" s="239">
        <f t="shared" si="23"/>
        <v>329</v>
      </c>
      <c r="Q213" s="239">
        <f t="shared" si="31"/>
        <v>459</v>
      </c>
      <c r="R213" s="239">
        <f t="shared" si="31"/>
        <v>591</v>
      </c>
      <c r="S213" s="239">
        <f t="shared" si="31"/>
        <v>883</v>
      </c>
      <c r="T213" s="282"/>
    </row>
    <row r="214" spans="1:20" ht="13.5">
      <c r="A214" s="188">
        <v>46</v>
      </c>
      <c r="B214" s="214" t="s">
        <v>85</v>
      </c>
      <c r="C214" s="215" t="s">
        <v>6</v>
      </c>
      <c r="D214" s="216">
        <f t="shared" si="29"/>
        <v>15093</v>
      </c>
      <c r="E214" s="217">
        <f t="shared" si="29"/>
        <v>14206</v>
      </c>
      <c r="F214" s="217">
        <f t="shared" si="29"/>
        <v>1781</v>
      </c>
      <c r="G214" s="277">
        <f t="shared" si="21"/>
        <v>0.13</v>
      </c>
      <c r="H214" s="277">
        <f t="shared" si="22"/>
        <v>4.12</v>
      </c>
      <c r="I214" s="217">
        <f t="shared" si="30"/>
        <v>12302</v>
      </c>
      <c r="J214" s="217">
        <f t="shared" si="30"/>
        <v>1319</v>
      </c>
      <c r="K214" s="217">
        <f t="shared" si="30"/>
        <v>0</v>
      </c>
      <c r="L214" s="217">
        <f t="shared" si="30"/>
        <v>483</v>
      </c>
      <c r="M214" s="217">
        <f t="shared" si="30"/>
        <v>75</v>
      </c>
      <c r="N214" s="217">
        <f t="shared" si="30"/>
        <v>27</v>
      </c>
      <c r="O214" s="217">
        <f t="shared" si="30"/>
        <v>0</v>
      </c>
      <c r="P214" s="217">
        <f t="shared" si="23"/>
        <v>585</v>
      </c>
      <c r="Q214" s="217">
        <f t="shared" si="31"/>
        <v>371</v>
      </c>
      <c r="R214" s="217">
        <f t="shared" si="31"/>
        <v>1055</v>
      </c>
      <c r="S214" s="217">
        <f t="shared" si="31"/>
        <v>57</v>
      </c>
      <c r="T214" s="283"/>
    </row>
    <row r="215" spans="1:20" ht="13.5">
      <c r="A215" s="188">
        <v>47</v>
      </c>
      <c r="B215" s="236" t="s">
        <v>86</v>
      </c>
      <c r="C215" s="237" t="s">
        <v>206</v>
      </c>
      <c r="D215" s="238">
        <f t="shared" si="29"/>
        <v>16296</v>
      </c>
      <c r="E215" s="239">
        <f t="shared" si="29"/>
        <v>14071</v>
      </c>
      <c r="F215" s="239">
        <f t="shared" si="29"/>
        <v>1526</v>
      </c>
      <c r="G215" s="281">
        <f t="shared" si="21"/>
        <v>0.11</v>
      </c>
      <c r="H215" s="281">
        <f t="shared" si="22"/>
        <v>3.82</v>
      </c>
      <c r="I215" s="239">
        <f t="shared" si="30"/>
        <v>8364</v>
      </c>
      <c r="J215" s="239">
        <f t="shared" si="30"/>
        <v>5169</v>
      </c>
      <c r="K215" s="239">
        <f t="shared" si="30"/>
        <v>0</v>
      </c>
      <c r="L215" s="239">
        <f t="shared" si="30"/>
        <v>482</v>
      </c>
      <c r="M215" s="239">
        <f t="shared" si="30"/>
        <v>40</v>
      </c>
      <c r="N215" s="239">
        <f t="shared" si="30"/>
        <v>16</v>
      </c>
      <c r="O215" s="239">
        <f t="shared" si="30"/>
        <v>0</v>
      </c>
      <c r="P215" s="239">
        <f t="shared" si="23"/>
        <v>538</v>
      </c>
      <c r="Q215" s="239">
        <f t="shared" si="31"/>
        <v>596</v>
      </c>
      <c r="R215" s="239">
        <f t="shared" si="31"/>
        <v>611</v>
      </c>
      <c r="S215" s="239">
        <f t="shared" si="31"/>
        <v>196</v>
      </c>
      <c r="T215" s="282"/>
    </row>
    <row r="216" spans="1:20" ht="14.25" thickBot="1">
      <c r="A216" s="188"/>
      <c r="B216" s="191"/>
      <c r="C216" s="191"/>
      <c r="D216" s="188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</row>
    <row r="217" spans="1:20" ht="14.25" thickBot="1">
      <c r="A217" s="188"/>
      <c r="B217" s="313" t="s">
        <v>340</v>
      </c>
      <c r="C217" s="314"/>
      <c r="D217" s="246">
        <f>SUM(D169:D215)</f>
        <v>1106290</v>
      </c>
      <c r="E217" s="246">
        <f>SUM(E169:E215)</f>
        <v>1024589</v>
      </c>
      <c r="F217" s="246">
        <f>SUM(F169:F215)</f>
        <v>81368</v>
      </c>
      <c r="G217" s="247">
        <f>ROUND(F217/E217,2)</f>
        <v>0.08</v>
      </c>
      <c r="H217" s="247">
        <f>ROUND(P217/E217*100,2)</f>
        <v>2.66</v>
      </c>
      <c r="I217" s="248">
        <f aca="true" t="shared" si="32" ref="I217:O217">SUM(I169:I215)</f>
        <v>618419</v>
      </c>
      <c r="J217" s="249">
        <f t="shared" si="32"/>
        <v>362018</v>
      </c>
      <c r="K217" s="250">
        <f t="shared" si="32"/>
        <v>16903</v>
      </c>
      <c r="L217" s="248">
        <f t="shared" si="32"/>
        <v>23117</v>
      </c>
      <c r="M217" s="249">
        <f t="shared" si="32"/>
        <v>2776</v>
      </c>
      <c r="N217" s="249">
        <f t="shared" si="32"/>
        <v>1166</v>
      </c>
      <c r="O217" s="250">
        <f t="shared" si="32"/>
        <v>190</v>
      </c>
      <c r="P217" s="246">
        <f>SUM(L217:O217)</f>
        <v>27249</v>
      </c>
      <c r="Q217" s="246">
        <f>SUM(Q169:Q215)</f>
        <v>56289</v>
      </c>
      <c r="R217" s="246">
        <f>SUM(R169:R215)</f>
        <v>80223</v>
      </c>
      <c r="S217" s="284">
        <f>SUM(S169:S215)</f>
        <v>53943</v>
      </c>
      <c r="T217" s="285"/>
    </row>
  </sheetData>
  <sheetProtection/>
  <mergeCells count="32">
    <mergeCell ref="I166:K166"/>
    <mergeCell ref="T166:T167"/>
    <mergeCell ref="B217:C217"/>
    <mergeCell ref="D166:D167"/>
    <mergeCell ref="E166:E167"/>
    <mergeCell ref="G166:G167"/>
    <mergeCell ref="H166:H167"/>
    <mergeCell ref="G4:G6"/>
    <mergeCell ref="H4:H6"/>
    <mergeCell ref="G62:G64"/>
    <mergeCell ref="H62:H64"/>
    <mergeCell ref="I62:K63"/>
    <mergeCell ref="L62:P63"/>
    <mergeCell ref="I4:K5"/>
    <mergeCell ref="L4:P5"/>
    <mergeCell ref="R4:R6"/>
    <mergeCell ref="S4:S6"/>
    <mergeCell ref="T4:T6"/>
    <mergeCell ref="Q62:Q64"/>
    <mergeCell ref="R62:R64"/>
    <mergeCell ref="S62:S64"/>
    <mergeCell ref="T62:T64"/>
    <mergeCell ref="B56:C56"/>
    <mergeCell ref="B58:C58"/>
    <mergeCell ref="B154:C154"/>
    <mergeCell ref="Q4:Q6"/>
    <mergeCell ref="D62:D64"/>
    <mergeCell ref="E62:E64"/>
    <mergeCell ref="F62:F64"/>
    <mergeCell ref="D4:D6"/>
    <mergeCell ref="E4:E6"/>
    <mergeCell ref="F4:F6"/>
  </mergeCells>
  <printOptions horizontalCentered="1"/>
  <pageMargins left="0.53" right="0" top="0.3937007874015748" bottom="0.3937007874015748" header="0.5118110236220472" footer="0.5118110236220472"/>
  <pageSetup blackAndWhite="1" horizontalDpi="600" verticalDpi="600" orientation="portrait" paperSize="9" scale="60" r:id="rId1"/>
  <headerFooter alignWithMargins="0">
    <oddHeader>&amp;C&amp;F</oddHeader>
  </headerFooter>
  <rowBreaks count="2" manualBreakCount="2">
    <brk id="58" min="1" max="18" man="1"/>
    <brk id="162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214"/>
  <sheetViews>
    <sheetView view="pageBreakPreview" zoomScaleSheetLayoutView="100" zoomScalePageLayoutView="0" workbookViewId="0" topLeftCell="A1">
      <pane xSplit="3" ySplit="6" topLeftCell="D1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62" sqref="J162"/>
    </sheetView>
  </sheetViews>
  <sheetFormatPr defaultColWidth="8.796875" defaultRowHeight="14.25"/>
  <cols>
    <col min="1" max="1" width="2.69921875" style="3" customWidth="1"/>
    <col min="2" max="2" width="4.59765625" style="5" customWidth="1"/>
    <col min="3" max="3" width="10.59765625" style="5" customWidth="1"/>
    <col min="4" max="5" width="10.5" style="3" bestFit="1" customWidth="1"/>
    <col min="6" max="6" width="10.19921875" style="3" customWidth="1"/>
    <col min="7" max="8" width="9.59765625" style="6" bestFit="1" customWidth="1"/>
    <col min="9" max="9" width="9.69921875" style="3" bestFit="1" customWidth="1"/>
    <col min="10" max="14" width="8.5" style="3" customWidth="1"/>
    <col min="15" max="15" width="8.59765625" style="3" bestFit="1" customWidth="1"/>
    <col min="16" max="16" width="9.5" style="3" customWidth="1"/>
    <col min="17" max="17" width="8.59765625" style="3" bestFit="1" customWidth="1"/>
    <col min="18" max="18" width="7.19921875" style="3" bestFit="1" customWidth="1"/>
    <col min="19" max="19" width="8.5" style="3" bestFit="1" customWidth="1"/>
    <col min="20" max="23" width="6.8984375" style="3" customWidth="1"/>
    <col min="24" max="24" width="7.59765625" style="3" customWidth="1"/>
    <col min="25" max="25" width="8.19921875" style="3" customWidth="1"/>
    <col min="26" max="27" width="6.8984375" style="3" customWidth="1"/>
    <col min="28" max="16384" width="9" style="3" customWidth="1"/>
  </cols>
  <sheetData>
    <row r="2" spans="1:24" ht="17.25">
      <c r="A2" s="70"/>
      <c r="B2" s="174" t="s">
        <v>292</v>
      </c>
      <c r="C2" s="7"/>
      <c r="K2" s="71"/>
      <c r="L2" s="71"/>
      <c r="M2" s="71"/>
      <c r="N2" s="71"/>
      <c r="O2" s="5"/>
      <c r="P2" s="5"/>
      <c r="Q2" s="5"/>
      <c r="R2" s="5"/>
      <c r="S2" s="5"/>
      <c r="T2" s="5"/>
      <c r="U2" s="5"/>
      <c r="V2" s="5"/>
      <c r="W2" s="5"/>
      <c r="X2" s="5"/>
    </row>
    <row r="3" spans="2:14" s="5" customFormat="1" ht="8.25" customHeight="1">
      <c r="B3" s="4"/>
      <c r="G3" s="8"/>
      <c r="H3" s="8"/>
      <c r="K3" s="1"/>
      <c r="L3" s="1"/>
      <c r="M3" s="1"/>
      <c r="N3" s="1"/>
    </row>
    <row r="4" spans="2:18" s="5" customFormat="1" ht="27" customHeight="1">
      <c r="B4" s="72"/>
      <c r="C4" s="9"/>
      <c r="D4" s="294" t="s">
        <v>26</v>
      </c>
      <c r="E4" s="294" t="s">
        <v>27</v>
      </c>
      <c r="F4" s="73" t="s">
        <v>20</v>
      </c>
      <c r="G4" s="297" t="s">
        <v>276</v>
      </c>
      <c r="H4" s="297" t="s">
        <v>275</v>
      </c>
      <c r="I4" s="74" t="s">
        <v>278</v>
      </c>
      <c r="J4" s="323" t="s">
        <v>35</v>
      </c>
      <c r="K4" s="324"/>
      <c r="L4" s="324"/>
      <c r="M4" s="324"/>
      <c r="N4" s="301"/>
      <c r="O4" s="291" t="s">
        <v>302</v>
      </c>
      <c r="P4" s="291" t="s">
        <v>303</v>
      </c>
      <c r="Q4" s="291" t="s">
        <v>304</v>
      </c>
      <c r="R4" s="294" t="s">
        <v>34</v>
      </c>
    </row>
    <row r="5" spans="2:18" s="5" customFormat="1" ht="15" customHeight="1">
      <c r="B5" s="75"/>
      <c r="C5" s="12"/>
      <c r="D5" s="296"/>
      <c r="E5" s="296"/>
      <c r="F5" s="76" t="s">
        <v>36</v>
      </c>
      <c r="G5" s="325"/>
      <c r="H5" s="325"/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  <c r="N5" s="13" t="s">
        <v>42</v>
      </c>
      <c r="O5" s="293"/>
      <c r="P5" s="293"/>
      <c r="Q5" s="293"/>
      <c r="R5" s="296"/>
    </row>
    <row r="6" spans="2:18" s="5" customFormat="1" ht="15" customHeight="1">
      <c r="B6" s="77"/>
      <c r="C6" s="78"/>
      <c r="D6" s="79" t="s">
        <v>28</v>
      </c>
      <c r="E6" s="79" t="s">
        <v>28</v>
      </c>
      <c r="F6" s="79" t="s">
        <v>29</v>
      </c>
      <c r="G6" s="20" t="s">
        <v>277</v>
      </c>
      <c r="H6" s="20" t="s">
        <v>288</v>
      </c>
      <c r="I6" s="79" t="s">
        <v>28</v>
      </c>
      <c r="J6" s="79" t="s">
        <v>28</v>
      </c>
      <c r="K6" s="79" t="s">
        <v>28</v>
      </c>
      <c r="L6" s="79" t="s">
        <v>28</v>
      </c>
      <c r="M6" s="79" t="s">
        <v>28</v>
      </c>
      <c r="N6" s="79" t="s">
        <v>28</v>
      </c>
      <c r="O6" s="79" t="s">
        <v>28</v>
      </c>
      <c r="P6" s="79" t="s">
        <v>28</v>
      </c>
      <c r="Q6" s="79" t="s">
        <v>28</v>
      </c>
      <c r="R6" s="80"/>
    </row>
    <row r="7" spans="1:20" s="5" customFormat="1" ht="13.5" customHeight="1">
      <c r="A7" s="5">
        <v>1</v>
      </c>
      <c r="B7" s="22" t="s">
        <v>289</v>
      </c>
      <c r="C7" s="23" t="s">
        <v>163</v>
      </c>
      <c r="D7" s="81">
        <v>22076</v>
      </c>
      <c r="E7" s="82">
        <v>20167</v>
      </c>
      <c r="F7" s="83">
        <v>24295</v>
      </c>
      <c r="G7" s="27">
        <f aca="true" t="shared" si="0" ref="G7:G53">F7/E7</f>
        <v>1.2046908315565032</v>
      </c>
      <c r="H7" s="27">
        <f aca="true" t="shared" si="1" ref="H7:H38">N7/E7*100</f>
        <v>28.006148658699857</v>
      </c>
      <c r="I7" s="84">
        <v>14519</v>
      </c>
      <c r="J7" s="84">
        <v>3261</v>
      </c>
      <c r="K7" s="84">
        <v>1858</v>
      </c>
      <c r="L7" s="84">
        <v>494</v>
      </c>
      <c r="M7" s="84">
        <v>35</v>
      </c>
      <c r="N7" s="85">
        <f>SUM(J7:M7)</f>
        <v>5648</v>
      </c>
      <c r="O7" s="83">
        <v>520</v>
      </c>
      <c r="P7" s="83">
        <v>2548</v>
      </c>
      <c r="Q7" s="83">
        <v>580</v>
      </c>
      <c r="R7" s="86"/>
      <c r="S7" s="165">
        <f>N7+I7</f>
        <v>20167</v>
      </c>
      <c r="T7" s="5">
        <f>E7/S7</f>
        <v>1</v>
      </c>
    </row>
    <row r="8" spans="1:20" s="5" customFormat="1" ht="13.5">
      <c r="A8" s="40">
        <v>2</v>
      </c>
      <c r="B8" s="31" t="s">
        <v>290</v>
      </c>
      <c r="C8" s="32" t="s">
        <v>164</v>
      </c>
      <c r="D8" s="87">
        <v>8242</v>
      </c>
      <c r="E8" s="88">
        <v>7835</v>
      </c>
      <c r="F8" s="89">
        <v>13950</v>
      </c>
      <c r="G8" s="36">
        <f t="shared" si="0"/>
        <v>1.780472239948947</v>
      </c>
      <c r="H8" s="36">
        <f t="shared" si="1"/>
        <v>40.982769623484366</v>
      </c>
      <c r="I8" s="90">
        <v>4624</v>
      </c>
      <c r="J8" s="90">
        <v>1780</v>
      </c>
      <c r="K8" s="90">
        <v>1182</v>
      </c>
      <c r="L8" s="90">
        <v>233</v>
      </c>
      <c r="M8" s="90">
        <v>16</v>
      </c>
      <c r="N8" s="91">
        <f>SUM(J8:M8)</f>
        <v>3211</v>
      </c>
      <c r="O8" s="89">
        <v>88</v>
      </c>
      <c r="P8" s="89">
        <v>728</v>
      </c>
      <c r="Q8" s="89">
        <v>305</v>
      </c>
      <c r="R8" s="64"/>
      <c r="S8" s="5">
        <f aca="true" t="shared" si="2" ref="S8:S53">N8+I8</f>
        <v>7835</v>
      </c>
      <c r="T8" s="5">
        <f aca="true" t="shared" si="3" ref="T8:T53">E8/S8</f>
        <v>1</v>
      </c>
    </row>
    <row r="9" spans="1:20" s="5" customFormat="1" ht="13.5">
      <c r="A9" s="5">
        <v>3</v>
      </c>
      <c r="B9" s="31" t="s">
        <v>291</v>
      </c>
      <c r="C9" s="32" t="s">
        <v>165</v>
      </c>
      <c r="D9" s="87">
        <v>8127</v>
      </c>
      <c r="E9" s="88">
        <v>7786</v>
      </c>
      <c r="F9" s="89">
        <v>11482</v>
      </c>
      <c r="G9" s="36">
        <f t="shared" si="0"/>
        <v>1.474698176213717</v>
      </c>
      <c r="H9" s="36">
        <f t="shared" si="1"/>
        <v>33.59876701772412</v>
      </c>
      <c r="I9" s="90">
        <v>5170</v>
      </c>
      <c r="J9" s="90">
        <v>1557</v>
      </c>
      <c r="K9" s="90">
        <v>828</v>
      </c>
      <c r="L9" s="90">
        <v>226</v>
      </c>
      <c r="M9" s="90">
        <v>5</v>
      </c>
      <c r="N9" s="91">
        <f aca="true" t="shared" si="4" ref="N9:N53">SUM(J9:M9)</f>
        <v>2616</v>
      </c>
      <c r="O9" s="89">
        <v>77</v>
      </c>
      <c r="P9" s="89">
        <v>809</v>
      </c>
      <c r="Q9" s="89">
        <v>152</v>
      </c>
      <c r="R9" s="64"/>
      <c r="S9" s="5">
        <f t="shared" si="2"/>
        <v>7786</v>
      </c>
      <c r="T9" s="5">
        <f t="shared" si="3"/>
        <v>1</v>
      </c>
    </row>
    <row r="10" spans="1:20" s="5" customFormat="1" ht="13.5">
      <c r="A10" s="40">
        <v>4</v>
      </c>
      <c r="B10" s="31" t="s">
        <v>43</v>
      </c>
      <c r="C10" s="32" t="s">
        <v>166</v>
      </c>
      <c r="D10" s="87">
        <v>10844</v>
      </c>
      <c r="E10" s="88">
        <v>10146</v>
      </c>
      <c r="F10" s="89">
        <v>17599</v>
      </c>
      <c r="G10" s="36">
        <f t="shared" si="0"/>
        <v>1.734575202050069</v>
      </c>
      <c r="H10" s="36">
        <f t="shared" si="1"/>
        <v>40.09461856889415</v>
      </c>
      <c r="I10" s="90">
        <v>6078</v>
      </c>
      <c r="J10" s="90">
        <v>2353</v>
      </c>
      <c r="K10" s="90">
        <v>1385</v>
      </c>
      <c r="L10" s="90">
        <v>310</v>
      </c>
      <c r="M10" s="90">
        <v>20</v>
      </c>
      <c r="N10" s="91">
        <f t="shared" si="4"/>
        <v>4068</v>
      </c>
      <c r="O10" s="89">
        <v>97</v>
      </c>
      <c r="P10" s="89">
        <v>1052</v>
      </c>
      <c r="Q10" s="89">
        <v>216</v>
      </c>
      <c r="R10" s="64"/>
      <c r="S10" s="5">
        <f t="shared" si="2"/>
        <v>10146</v>
      </c>
      <c r="T10" s="5">
        <f t="shared" si="3"/>
        <v>1</v>
      </c>
    </row>
    <row r="11" spans="1:20" s="5" customFormat="1" ht="13.5">
      <c r="A11" s="5">
        <v>5</v>
      </c>
      <c r="B11" s="107" t="s">
        <v>44</v>
      </c>
      <c r="C11" s="108" t="s">
        <v>167</v>
      </c>
      <c r="D11" s="145">
        <v>5352</v>
      </c>
      <c r="E11" s="146">
        <v>5161</v>
      </c>
      <c r="F11" s="147">
        <v>8692</v>
      </c>
      <c r="G11" s="46">
        <f t="shared" si="0"/>
        <v>1.6841697345475684</v>
      </c>
      <c r="H11" s="112">
        <f t="shared" si="1"/>
        <v>38.51966673125363</v>
      </c>
      <c r="I11" s="148">
        <v>3173</v>
      </c>
      <c r="J11" s="148">
        <v>1169</v>
      </c>
      <c r="K11" s="148">
        <v>669</v>
      </c>
      <c r="L11" s="148">
        <v>148</v>
      </c>
      <c r="M11" s="148">
        <v>2</v>
      </c>
      <c r="N11" s="149">
        <f t="shared" si="4"/>
        <v>1988</v>
      </c>
      <c r="O11" s="147">
        <v>31</v>
      </c>
      <c r="P11" s="147">
        <v>553</v>
      </c>
      <c r="Q11" s="147">
        <v>89</v>
      </c>
      <c r="R11" s="64"/>
      <c r="S11" s="5">
        <f t="shared" si="2"/>
        <v>5161</v>
      </c>
      <c r="T11" s="5">
        <f t="shared" si="3"/>
        <v>1</v>
      </c>
    </row>
    <row r="12" spans="1:20" s="5" customFormat="1" ht="13.5">
      <c r="A12" s="40">
        <v>6</v>
      </c>
      <c r="B12" s="22" t="s">
        <v>45</v>
      </c>
      <c r="C12" s="23" t="s">
        <v>168</v>
      </c>
      <c r="D12" s="97">
        <v>9524</v>
      </c>
      <c r="E12" s="98">
        <v>9291</v>
      </c>
      <c r="F12" s="99">
        <v>13655</v>
      </c>
      <c r="G12" s="27">
        <f t="shared" si="0"/>
        <v>1.4697018620170057</v>
      </c>
      <c r="H12" s="27">
        <f t="shared" si="1"/>
        <v>33.74233128834356</v>
      </c>
      <c r="I12" s="100">
        <v>6156</v>
      </c>
      <c r="J12" s="100">
        <v>1859</v>
      </c>
      <c r="K12" s="100">
        <v>1056</v>
      </c>
      <c r="L12" s="100">
        <v>218</v>
      </c>
      <c r="M12" s="100">
        <v>2</v>
      </c>
      <c r="N12" s="101">
        <f t="shared" si="4"/>
        <v>3135</v>
      </c>
      <c r="O12" s="99">
        <v>101</v>
      </c>
      <c r="P12" s="99">
        <v>851</v>
      </c>
      <c r="Q12" s="99">
        <v>218</v>
      </c>
      <c r="R12" s="64"/>
      <c r="S12" s="5">
        <f t="shared" si="2"/>
        <v>9291</v>
      </c>
      <c r="T12" s="5">
        <f t="shared" si="3"/>
        <v>1</v>
      </c>
    </row>
    <row r="13" spans="1:20" s="5" customFormat="1" ht="13.5">
      <c r="A13" s="5">
        <v>7</v>
      </c>
      <c r="B13" s="31" t="s">
        <v>46</v>
      </c>
      <c r="C13" s="32" t="s">
        <v>169</v>
      </c>
      <c r="D13" s="87">
        <v>11382</v>
      </c>
      <c r="E13" s="88">
        <v>10755</v>
      </c>
      <c r="F13" s="89">
        <v>19655</v>
      </c>
      <c r="G13" s="36">
        <f t="shared" si="0"/>
        <v>1.8275220827522083</v>
      </c>
      <c r="H13" s="36">
        <f t="shared" si="1"/>
        <v>40.0185960018596</v>
      </c>
      <c r="I13" s="90">
        <v>6451</v>
      </c>
      <c r="J13" s="90">
        <v>2441</v>
      </c>
      <c r="K13" s="90">
        <v>1489</v>
      </c>
      <c r="L13" s="90">
        <v>343</v>
      </c>
      <c r="M13" s="90">
        <v>31</v>
      </c>
      <c r="N13" s="91">
        <f t="shared" si="4"/>
        <v>4304</v>
      </c>
      <c r="O13" s="89">
        <v>116</v>
      </c>
      <c r="P13" s="89">
        <v>1007</v>
      </c>
      <c r="Q13" s="89">
        <v>290</v>
      </c>
      <c r="R13" s="64"/>
      <c r="S13" s="5">
        <f t="shared" si="2"/>
        <v>10755</v>
      </c>
      <c r="T13" s="5">
        <f t="shared" si="3"/>
        <v>1</v>
      </c>
    </row>
    <row r="14" spans="1:20" s="5" customFormat="1" ht="13.5">
      <c r="A14" s="40">
        <v>8</v>
      </c>
      <c r="B14" s="31" t="s">
        <v>47</v>
      </c>
      <c r="C14" s="32" t="s">
        <v>170</v>
      </c>
      <c r="D14" s="87">
        <v>25035</v>
      </c>
      <c r="E14" s="88">
        <v>22300</v>
      </c>
      <c r="F14" s="89">
        <v>24246</v>
      </c>
      <c r="G14" s="36">
        <f t="shared" si="0"/>
        <v>1.0872645739910314</v>
      </c>
      <c r="H14" s="36">
        <f t="shared" si="1"/>
        <v>26.96860986547085</v>
      </c>
      <c r="I14" s="90">
        <v>16286</v>
      </c>
      <c r="J14" s="90">
        <v>3749</v>
      </c>
      <c r="K14" s="90">
        <v>1857</v>
      </c>
      <c r="L14" s="90">
        <v>372</v>
      </c>
      <c r="M14" s="90">
        <v>36</v>
      </c>
      <c r="N14" s="91">
        <f t="shared" si="4"/>
        <v>6014</v>
      </c>
      <c r="O14" s="89">
        <v>301</v>
      </c>
      <c r="P14" s="89">
        <v>2459</v>
      </c>
      <c r="Q14" s="89">
        <v>236</v>
      </c>
      <c r="R14" s="64"/>
      <c r="S14" s="5">
        <f t="shared" si="2"/>
        <v>22300</v>
      </c>
      <c r="T14" s="5">
        <f t="shared" si="3"/>
        <v>1</v>
      </c>
    </row>
    <row r="15" spans="1:20" s="5" customFormat="1" ht="13.5">
      <c r="A15" s="5">
        <v>9</v>
      </c>
      <c r="B15" s="31" t="s">
        <v>48</v>
      </c>
      <c r="C15" s="32" t="s">
        <v>171</v>
      </c>
      <c r="D15" s="87">
        <v>12685</v>
      </c>
      <c r="E15" s="88">
        <v>11861</v>
      </c>
      <c r="F15" s="89">
        <v>13922</v>
      </c>
      <c r="G15" s="36">
        <f t="shared" si="0"/>
        <v>1.1737627518758957</v>
      </c>
      <c r="H15" s="36">
        <f t="shared" si="1"/>
        <v>29.179664446505356</v>
      </c>
      <c r="I15" s="90">
        <v>8400</v>
      </c>
      <c r="J15" s="90">
        <v>2083</v>
      </c>
      <c r="K15" s="90">
        <v>986</v>
      </c>
      <c r="L15" s="90">
        <v>226</v>
      </c>
      <c r="M15" s="90">
        <v>166</v>
      </c>
      <c r="N15" s="91">
        <f t="shared" si="4"/>
        <v>3461</v>
      </c>
      <c r="O15" s="89">
        <v>200</v>
      </c>
      <c r="P15" s="89">
        <v>1340</v>
      </c>
      <c r="Q15" s="89">
        <v>130</v>
      </c>
      <c r="R15" s="64"/>
      <c r="S15" s="5">
        <f t="shared" si="2"/>
        <v>11861</v>
      </c>
      <c r="T15" s="5">
        <f t="shared" si="3"/>
        <v>1</v>
      </c>
    </row>
    <row r="16" spans="1:20" s="5" customFormat="1" ht="13.5">
      <c r="A16" s="40">
        <v>10</v>
      </c>
      <c r="B16" s="51" t="s">
        <v>49</v>
      </c>
      <c r="C16" s="52" t="s">
        <v>172</v>
      </c>
      <c r="D16" s="92">
        <v>17799</v>
      </c>
      <c r="E16" s="93">
        <v>16243</v>
      </c>
      <c r="F16" s="94">
        <v>16056</v>
      </c>
      <c r="G16" s="46">
        <f t="shared" si="0"/>
        <v>0.9884873483962322</v>
      </c>
      <c r="H16" s="46">
        <f t="shared" si="1"/>
        <v>25.038478113648953</v>
      </c>
      <c r="I16" s="95">
        <v>12176</v>
      </c>
      <c r="J16" s="95">
        <v>2664</v>
      </c>
      <c r="K16" s="95">
        <v>1178</v>
      </c>
      <c r="L16" s="95">
        <v>223</v>
      </c>
      <c r="M16" s="95">
        <v>2</v>
      </c>
      <c r="N16" s="96">
        <f t="shared" si="4"/>
        <v>4067</v>
      </c>
      <c r="O16" s="94">
        <v>221</v>
      </c>
      <c r="P16" s="94">
        <v>1630</v>
      </c>
      <c r="Q16" s="94">
        <v>328</v>
      </c>
      <c r="R16" s="66"/>
      <c r="S16" s="5">
        <f t="shared" si="2"/>
        <v>16243</v>
      </c>
      <c r="T16" s="5">
        <f t="shared" si="3"/>
        <v>1</v>
      </c>
    </row>
    <row r="17" spans="1:20" s="5" customFormat="1" ht="13.5">
      <c r="A17" s="5">
        <v>11</v>
      </c>
      <c r="B17" s="22" t="s">
        <v>50</v>
      </c>
      <c r="C17" s="23" t="s">
        <v>173</v>
      </c>
      <c r="D17" s="97">
        <v>48206</v>
      </c>
      <c r="E17" s="98">
        <v>43463</v>
      </c>
      <c r="F17" s="99">
        <v>40736</v>
      </c>
      <c r="G17" s="27">
        <f t="shared" si="0"/>
        <v>0.9372569771989968</v>
      </c>
      <c r="H17" s="27">
        <f t="shared" si="1"/>
        <v>24.10556105192923</v>
      </c>
      <c r="I17" s="100">
        <v>32986</v>
      </c>
      <c r="J17" s="100">
        <v>6956</v>
      </c>
      <c r="K17" s="100">
        <v>2923</v>
      </c>
      <c r="L17" s="100">
        <v>482</v>
      </c>
      <c r="M17" s="100">
        <v>116</v>
      </c>
      <c r="N17" s="101">
        <f t="shared" si="4"/>
        <v>10477</v>
      </c>
      <c r="O17" s="99">
        <v>575</v>
      </c>
      <c r="P17" s="99">
        <v>4385</v>
      </c>
      <c r="Q17" s="99">
        <v>1223</v>
      </c>
      <c r="R17" s="61"/>
      <c r="S17" s="5">
        <f t="shared" si="2"/>
        <v>43463</v>
      </c>
      <c r="T17" s="5">
        <f t="shared" si="3"/>
        <v>1</v>
      </c>
    </row>
    <row r="18" spans="1:20" s="5" customFormat="1" ht="13.5">
      <c r="A18" s="40">
        <v>12</v>
      </c>
      <c r="B18" s="31" t="s">
        <v>51</v>
      </c>
      <c r="C18" s="32" t="s">
        <v>174</v>
      </c>
      <c r="D18" s="87">
        <v>35759</v>
      </c>
      <c r="E18" s="88">
        <v>31047</v>
      </c>
      <c r="F18" s="89">
        <v>31667</v>
      </c>
      <c r="G18" s="36">
        <f t="shared" si="0"/>
        <v>1.0199697233227043</v>
      </c>
      <c r="H18" s="36">
        <f t="shared" si="1"/>
        <v>27.497020646117175</v>
      </c>
      <c r="I18" s="90">
        <v>22510</v>
      </c>
      <c r="J18" s="90">
        <v>5456</v>
      </c>
      <c r="K18" s="90">
        <v>2588</v>
      </c>
      <c r="L18" s="90">
        <v>482</v>
      </c>
      <c r="M18" s="90">
        <v>11</v>
      </c>
      <c r="N18" s="91">
        <f t="shared" si="4"/>
        <v>8537</v>
      </c>
      <c r="O18" s="89">
        <v>508</v>
      </c>
      <c r="P18" s="89">
        <v>3635</v>
      </c>
      <c r="Q18" s="89">
        <v>2108</v>
      </c>
      <c r="R18" s="64"/>
      <c r="S18" s="5">
        <f t="shared" si="2"/>
        <v>31047</v>
      </c>
      <c r="T18" s="5">
        <f t="shared" si="3"/>
        <v>1</v>
      </c>
    </row>
    <row r="19" spans="1:20" s="5" customFormat="1" ht="13.5">
      <c r="A19" s="5">
        <v>13</v>
      </c>
      <c r="B19" s="31" t="s">
        <v>52</v>
      </c>
      <c r="C19" s="32" t="s">
        <v>175</v>
      </c>
      <c r="D19" s="87">
        <v>29442</v>
      </c>
      <c r="E19" s="88">
        <v>26911</v>
      </c>
      <c r="F19" s="89">
        <v>15904</v>
      </c>
      <c r="G19" s="36">
        <f t="shared" si="0"/>
        <v>0.5909850990301364</v>
      </c>
      <c r="H19" s="36">
        <f t="shared" si="1"/>
        <v>17.045074504849318</v>
      </c>
      <c r="I19" s="90">
        <v>22324</v>
      </c>
      <c r="J19" s="90">
        <v>3166</v>
      </c>
      <c r="K19" s="90">
        <v>1209</v>
      </c>
      <c r="L19" s="90">
        <v>212</v>
      </c>
      <c r="M19" s="90">
        <v>0</v>
      </c>
      <c r="N19" s="91">
        <f t="shared" si="4"/>
        <v>4587</v>
      </c>
      <c r="O19" s="89">
        <v>452</v>
      </c>
      <c r="P19" s="89">
        <v>3011</v>
      </c>
      <c r="Q19" s="89">
        <v>3122</v>
      </c>
      <c r="R19" s="64"/>
      <c r="S19" s="5">
        <f t="shared" si="2"/>
        <v>26911</v>
      </c>
      <c r="T19" s="5">
        <f t="shared" si="3"/>
        <v>1</v>
      </c>
    </row>
    <row r="20" spans="1:20" s="5" customFormat="1" ht="13.5">
      <c r="A20" s="40">
        <v>14</v>
      </c>
      <c r="B20" s="31" t="s">
        <v>53</v>
      </c>
      <c r="C20" s="32" t="s">
        <v>4</v>
      </c>
      <c r="D20" s="87">
        <v>20108</v>
      </c>
      <c r="E20" s="88">
        <v>18255</v>
      </c>
      <c r="F20" s="89">
        <v>15044</v>
      </c>
      <c r="G20" s="36">
        <f t="shared" si="0"/>
        <v>0.8241029854834292</v>
      </c>
      <c r="H20" s="36">
        <f t="shared" si="1"/>
        <v>22.010408107367844</v>
      </c>
      <c r="I20" s="90">
        <v>14237</v>
      </c>
      <c r="J20" s="90">
        <v>2699</v>
      </c>
      <c r="K20" s="90">
        <v>1135</v>
      </c>
      <c r="L20" s="90">
        <v>184</v>
      </c>
      <c r="M20" s="90">
        <v>0</v>
      </c>
      <c r="N20" s="91">
        <f t="shared" si="4"/>
        <v>4018</v>
      </c>
      <c r="O20" s="89">
        <v>306</v>
      </c>
      <c r="P20" s="89">
        <v>1799</v>
      </c>
      <c r="Q20" s="89">
        <v>1616</v>
      </c>
      <c r="R20" s="64"/>
      <c r="S20" s="5">
        <f t="shared" si="2"/>
        <v>18255</v>
      </c>
      <c r="T20" s="5">
        <f t="shared" si="3"/>
        <v>1</v>
      </c>
    </row>
    <row r="21" spans="1:20" s="5" customFormat="1" ht="13.5">
      <c r="A21" s="5">
        <v>15</v>
      </c>
      <c r="B21" s="107" t="s">
        <v>54</v>
      </c>
      <c r="C21" s="108" t="s">
        <v>176</v>
      </c>
      <c r="D21" s="109">
        <v>12010</v>
      </c>
      <c r="E21" s="110">
        <v>11472</v>
      </c>
      <c r="F21" s="147">
        <v>9869</v>
      </c>
      <c r="G21" s="46">
        <f t="shared" si="0"/>
        <v>0.860268479776848</v>
      </c>
      <c r="H21" s="112">
        <f t="shared" si="1"/>
        <v>23.13458856345886</v>
      </c>
      <c r="I21" s="148">
        <v>8818</v>
      </c>
      <c r="J21" s="148">
        <v>1782</v>
      </c>
      <c r="K21" s="148">
        <v>700</v>
      </c>
      <c r="L21" s="148">
        <v>163</v>
      </c>
      <c r="M21" s="148">
        <v>9</v>
      </c>
      <c r="N21" s="149">
        <f t="shared" si="4"/>
        <v>2654</v>
      </c>
      <c r="O21" s="147">
        <v>67</v>
      </c>
      <c r="P21" s="147">
        <v>665</v>
      </c>
      <c r="Q21" s="147">
        <v>77</v>
      </c>
      <c r="R21" s="64"/>
      <c r="S21" s="5">
        <f t="shared" si="2"/>
        <v>11472</v>
      </c>
      <c r="T21" s="5">
        <f t="shared" si="3"/>
        <v>1</v>
      </c>
    </row>
    <row r="22" spans="1:20" s="5" customFormat="1" ht="13.5">
      <c r="A22" s="40">
        <v>16</v>
      </c>
      <c r="B22" s="22" t="s">
        <v>55</v>
      </c>
      <c r="C22" s="23" t="s">
        <v>177</v>
      </c>
      <c r="D22" s="97">
        <v>5515</v>
      </c>
      <c r="E22" s="98">
        <v>5393</v>
      </c>
      <c r="F22" s="99">
        <v>5303</v>
      </c>
      <c r="G22" s="27">
        <f t="shared" si="0"/>
        <v>0.9833117003523085</v>
      </c>
      <c r="H22" s="27">
        <f t="shared" si="1"/>
        <v>26.16354533654738</v>
      </c>
      <c r="I22" s="100">
        <v>3982</v>
      </c>
      <c r="J22" s="100">
        <v>948</v>
      </c>
      <c r="K22" s="100">
        <v>375</v>
      </c>
      <c r="L22" s="100">
        <v>88</v>
      </c>
      <c r="M22" s="100">
        <v>0</v>
      </c>
      <c r="N22" s="101">
        <f t="shared" si="4"/>
        <v>1411</v>
      </c>
      <c r="O22" s="99">
        <v>90</v>
      </c>
      <c r="P22" s="99">
        <v>724</v>
      </c>
      <c r="Q22" s="99">
        <v>266</v>
      </c>
      <c r="R22" s="64"/>
      <c r="S22" s="5">
        <f t="shared" si="2"/>
        <v>5393</v>
      </c>
      <c r="T22" s="5">
        <f t="shared" si="3"/>
        <v>1</v>
      </c>
    </row>
    <row r="23" spans="1:20" s="40" customFormat="1" ht="13.5">
      <c r="A23" s="5">
        <v>17</v>
      </c>
      <c r="B23" s="62" t="s">
        <v>56</v>
      </c>
      <c r="C23" s="50" t="s">
        <v>178</v>
      </c>
      <c r="D23" s="87">
        <v>6255</v>
      </c>
      <c r="E23" s="168">
        <v>5962</v>
      </c>
      <c r="F23" s="89">
        <v>6449</v>
      </c>
      <c r="G23" s="36">
        <f t="shared" si="0"/>
        <v>1.0816839986581683</v>
      </c>
      <c r="H23" s="143">
        <f t="shared" si="1"/>
        <v>28.782287822878228</v>
      </c>
      <c r="I23" s="90">
        <v>4246</v>
      </c>
      <c r="J23" s="90">
        <v>1095</v>
      </c>
      <c r="K23" s="90">
        <v>494</v>
      </c>
      <c r="L23" s="90">
        <v>112</v>
      </c>
      <c r="M23" s="90">
        <v>15</v>
      </c>
      <c r="N23" s="169">
        <f t="shared" si="4"/>
        <v>1716</v>
      </c>
      <c r="O23" s="89">
        <v>32</v>
      </c>
      <c r="P23" s="89">
        <v>626</v>
      </c>
      <c r="Q23" s="89">
        <v>77</v>
      </c>
      <c r="R23" s="64"/>
      <c r="S23" s="40">
        <f t="shared" si="2"/>
        <v>5962</v>
      </c>
      <c r="T23" s="40">
        <f t="shared" si="3"/>
        <v>1</v>
      </c>
    </row>
    <row r="24" spans="1:20" s="5" customFormat="1" ht="13.5">
      <c r="A24" s="40">
        <v>18</v>
      </c>
      <c r="B24" s="31" t="s">
        <v>57</v>
      </c>
      <c r="C24" s="32" t="s">
        <v>179</v>
      </c>
      <c r="D24" s="87">
        <v>7280</v>
      </c>
      <c r="E24" s="88">
        <v>6968</v>
      </c>
      <c r="F24" s="89">
        <v>5762</v>
      </c>
      <c r="G24" s="36">
        <f t="shared" si="0"/>
        <v>0.8269230769230769</v>
      </c>
      <c r="H24" s="36">
        <f t="shared" si="1"/>
        <v>23.36394948335247</v>
      </c>
      <c r="I24" s="90">
        <v>5340</v>
      </c>
      <c r="J24" s="90">
        <v>1049</v>
      </c>
      <c r="K24" s="90">
        <v>468</v>
      </c>
      <c r="L24" s="90">
        <v>98</v>
      </c>
      <c r="M24" s="90">
        <v>13</v>
      </c>
      <c r="N24" s="91">
        <f t="shared" si="4"/>
        <v>1628</v>
      </c>
      <c r="O24" s="89">
        <v>22</v>
      </c>
      <c r="P24" s="89">
        <v>486</v>
      </c>
      <c r="Q24" s="89">
        <v>392</v>
      </c>
      <c r="R24" s="64"/>
      <c r="S24" s="5">
        <f t="shared" si="2"/>
        <v>6968</v>
      </c>
      <c r="T24" s="5">
        <f t="shared" si="3"/>
        <v>1</v>
      </c>
    </row>
    <row r="25" spans="1:20" s="40" customFormat="1" ht="13.5">
      <c r="A25" s="5">
        <v>19</v>
      </c>
      <c r="B25" s="62" t="s">
        <v>58</v>
      </c>
      <c r="C25" s="50" t="s">
        <v>180</v>
      </c>
      <c r="D25" s="87">
        <v>7193</v>
      </c>
      <c r="E25" s="168">
        <v>6400</v>
      </c>
      <c r="F25" s="89">
        <v>8170</v>
      </c>
      <c r="G25" s="36">
        <f t="shared" si="0"/>
        <v>1.2765625</v>
      </c>
      <c r="H25" s="143">
        <f t="shared" si="1"/>
        <v>30.6875</v>
      </c>
      <c r="I25" s="90">
        <v>4436</v>
      </c>
      <c r="J25" s="90">
        <v>1202</v>
      </c>
      <c r="K25" s="90">
        <v>541</v>
      </c>
      <c r="L25" s="90">
        <v>149</v>
      </c>
      <c r="M25" s="90">
        <v>72</v>
      </c>
      <c r="N25" s="169">
        <f t="shared" si="4"/>
        <v>1964</v>
      </c>
      <c r="O25" s="89">
        <v>176</v>
      </c>
      <c r="P25" s="89">
        <v>754</v>
      </c>
      <c r="Q25" s="89">
        <v>182</v>
      </c>
      <c r="R25" s="64"/>
      <c r="S25" s="40">
        <f t="shared" si="2"/>
        <v>6400</v>
      </c>
      <c r="T25" s="40">
        <f t="shared" si="3"/>
        <v>1</v>
      </c>
    </row>
    <row r="26" spans="1:20" s="5" customFormat="1" ht="13.5">
      <c r="A26" s="40">
        <v>20</v>
      </c>
      <c r="B26" s="51" t="s">
        <v>59</v>
      </c>
      <c r="C26" s="52" t="s">
        <v>181</v>
      </c>
      <c r="D26" s="92">
        <v>15662</v>
      </c>
      <c r="E26" s="93">
        <v>14441</v>
      </c>
      <c r="F26" s="94">
        <v>13725</v>
      </c>
      <c r="G26" s="46">
        <f t="shared" si="0"/>
        <v>0.9504189460563673</v>
      </c>
      <c r="H26" s="46">
        <f t="shared" si="1"/>
        <v>23.79336611038017</v>
      </c>
      <c r="I26" s="95">
        <v>11005</v>
      </c>
      <c r="J26" s="95">
        <v>2181</v>
      </c>
      <c r="K26" s="95">
        <v>970</v>
      </c>
      <c r="L26" s="95">
        <v>285</v>
      </c>
      <c r="M26" s="95">
        <v>0</v>
      </c>
      <c r="N26" s="96">
        <f t="shared" si="4"/>
        <v>3436</v>
      </c>
      <c r="O26" s="94">
        <v>263</v>
      </c>
      <c r="P26" s="94">
        <v>1333</v>
      </c>
      <c r="Q26" s="94">
        <v>66</v>
      </c>
      <c r="R26" s="66"/>
      <c r="S26" s="5">
        <f t="shared" si="2"/>
        <v>14441</v>
      </c>
      <c r="T26" s="5">
        <f t="shared" si="3"/>
        <v>1</v>
      </c>
    </row>
    <row r="27" spans="1:20" s="5" customFormat="1" ht="13.5">
      <c r="A27" s="5">
        <v>21</v>
      </c>
      <c r="B27" s="22" t="s">
        <v>60</v>
      </c>
      <c r="C27" s="23" t="s">
        <v>182</v>
      </c>
      <c r="D27" s="97">
        <v>14790</v>
      </c>
      <c r="E27" s="98">
        <v>13814</v>
      </c>
      <c r="F27" s="99">
        <v>8765</v>
      </c>
      <c r="G27" s="27">
        <f t="shared" si="0"/>
        <v>0.634501230635587</v>
      </c>
      <c r="H27" s="27">
        <f t="shared" si="1"/>
        <v>18.37990444476618</v>
      </c>
      <c r="I27" s="100">
        <v>11275</v>
      </c>
      <c r="J27" s="100">
        <v>1703</v>
      </c>
      <c r="K27" s="100">
        <v>678</v>
      </c>
      <c r="L27" s="100">
        <v>158</v>
      </c>
      <c r="M27" s="100">
        <v>0</v>
      </c>
      <c r="N27" s="101">
        <f t="shared" si="4"/>
        <v>2539</v>
      </c>
      <c r="O27" s="99">
        <v>212</v>
      </c>
      <c r="P27" s="99">
        <v>1365</v>
      </c>
      <c r="Q27" s="99">
        <v>371</v>
      </c>
      <c r="R27" s="61"/>
      <c r="S27" s="5">
        <f t="shared" si="2"/>
        <v>13814</v>
      </c>
      <c r="T27" s="5">
        <f t="shared" si="3"/>
        <v>1</v>
      </c>
    </row>
    <row r="28" spans="1:20" s="40" customFormat="1" ht="13.5">
      <c r="A28" s="40">
        <v>22</v>
      </c>
      <c r="B28" s="62" t="s">
        <v>61</v>
      </c>
      <c r="C28" s="50" t="s">
        <v>183</v>
      </c>
      <c r="D28" s="87">
        <v>19987</v>
      </c>
      <c r="E28" s="168">
        <v>18877</v>
      </c>
      <c r="F28" s="89">
        <v>12676</v>
      </c>
      <c r="G28" s="36">
        <f t="shared" si="0"/>
        <v>0.6715050060920698</v>
      </c>
      <c r="H28" s="143">
        <f t="shared" si="1"/>
        <v>18.096095777930817</v>
      </c>
      <c r="I28" s="90">
        <v>15461</v>
      </c>
      <c r="J28" s="90">
        <v>2253</v>
      </c>
      <c r="K28" s="90">
        <v>933</v>
      </c>
      <c r="L28" s="90">
        <v>230</v>
      </c>
      <c r="M28" s="90">
        <v>0</v>
      </c>
      <c r="N28" s="169">
        <f t="shared" si="4"/>
        <v>3416</v>
      </c>
      <c r="O28" s="89">
        <v>100</v>
      </c>
      <c r="P28" s="89">
        <v>2148</v>
      </c>
      <c r="Q28" s="89">
        <v>0</v>
      </c>
      <c r="R28" s="64"/>
      <c r="S28" s="40">
        <f t="shared" si="2"/>
        <v>18877</v>
      </c>
      <c r="T28" s="40">
        <f t="shared" si="3"/>
        <v>1</v>
      </c>
    </row>
    <row r="29" spans="1:20" s="5" customFormat="1" ht="13.5">
      <c r="A29" s="5">
        <v>23</v>
      </c>
      <c r="B29" s="31" t="s">
        <v>62</v>
      </c>
      <c r="C29" s="32" t="s">
        <v>184</v>
      </c>
      <c r="D29" s="87">
        <v>38489</v>
      </c>
      <c r="E29" s="88">
        <v>36465</v>
      </c>
      <c r="F29" s="89">
        <v>21031</v>
      </c>
      <c r="G29" s="36">
        <f t="shared" si="0"/>
        <v>0.5767448238036473</v>
      </c>
      <c r="H29" s="36">
        <f t="shared" si="1"/>
        <v>16.48978472507884</v>
      </c>
      <c r="I29" s="90">
        <v>30452</v>
      </c>
      <c r="J29" s="90">
        <v>4159</v>
      </c>
      <c r="K29" s="90">
        <v>1516</v>
      </c>
      <c r="L29" s="90">
        <v>338</v>
      </c>
      <c r="M29" s="90">
        <v>0</v>
      </c>
      <c r="N29" s="91">
        <f t="shared" si="4"/>
        <v>6013</v>
      </c>
      <c r="O29" s="89">
        <v>1841</v>
      </c>
      <c r="P29" s="89">
        <v>5464</v>
      </c>
      <c r="Q29" s="89">
        <v>2183</v>
      </c>
      <c r="R29" s="64"/>
      <c r="S29" s="5">
        <f t="shared" si="2"/>
        <v>36465</v>
      </c>
      <c r="T29" s="5">
        <f t="shared" si="3"/>
        <v>1</v>
      </c>
    </row>
    <row r="30" spans="1:20" s="5" customFormat="1" ht="13.5">
      <c r="A30" s="40">
        <v>24</v>
      </c>
      <c r="B30" s="31" t="s">
        <v>63</v>
      </c>
      <c r="C30" s="32" t="s">
        <v>185</v>
      </c>
      <c r="D30" s="87">
        <v>13612</v>
      </c>
      <c r="E30" s="88">
        <v>12715</v>
      </c>
      <c r="F30" s="89">
        <v>14626</v>
      </c>
      <c r="G30" s="36">
        <f t="shared" si="0"/>
        <v>1.150294927251278</v>
      </c>
      <c r="H30" s="36">
        <f t="shared" si="1"/>
        <v>28.8242233582383</v>
      </c>
      <c r="I30" s="90">
        <v>9050</v>
      </c>
      <c r="J30" s="90">
        <v>2323</v>
      </c>
      <c r="K30" s="90">
        <v>1080</v>
      </c>
      <c r="L30" s="90">
        <v>237</v>
      </c>
      <c r="M30" s="90">
        <v>25</v>
      </c>
      <c r="N30" s="91">
        <f t="shared" si="4"/>
        <v>3665</v>
      </c>
      <c r="O30" s="89">
        <v>231</v>
      </c>
      <c r="P30" s="89">
        <v>1809</v>
      </c>
      <c r="Q30" s="89">
        <v>287</v>
      </c>
      <c r="R30" s="64"/>
      <c r="S30" s="5">
        <f t="shared" si="2"/>
        <v>12715</v>
      </c>
      <c r="T30" s="5">
        <f t="shared" si="3"/>
        <v>1</v>
      </c>
    </row>
    <row r="31" spans="1:20" s="40" customFormat="1" ht="13.5">
      <c r="A31" s="5">
        <v>25</v>
      </c>
      <c r="B31" s="134" t="s">
        <v>64</v>
      </c>
      <c r="C31" s="150" t="s">
        <v>186</v>
      </c>
      <c r="D31" s="145">
        <v>13742</v>
      </c>
      <c r="E31" s="146">
        <v>12238</v>
      </c>
      <c r="F31" s="147">
        <v>11985</v>
      </c>
      <c r="G31" s="46">
        <f t="shared" si="0"/>
        <v>0.9793266873672168</v>
      </c>
      <c r="H31" s="112">
        <f t="shared" si="1"/>
        <v>25.16751103121425</v>
      </c>
      <c r="I31" s="148">
        <v>9158</v>
      </c>
      <c r="J31" s="148">
        <v>1980</v>
      </c>
      <c r="K31" s="148">
        <v>914</v>
      </c>
      <c r="L31" s="148">
        <v>183</v>
      </c>
      <c r="M31" s="148">
        <v>3</v>
      </c>
      <c r="N31" s="149">
        <f t="shared" si="4"/>
        <v>3080</v>
      </c>
      <c r="O31" s="147">
        <v>29</v>
      </c>
      <c r="P31" s="147">
        <v>1433</v>
      </c>
      <c r="Q31" s="147">
        <v>0</v>
      </c>
      <c r="R31" s="64"/>
      <c r="S31" s="40">
        <f t="shared" si="2"/>
        <v>12238</v>
      </c>
      <c r="T31" s="40">
        <f t="shared" si="3"/>
        <v>1</v>
      </c>
    </row>
    <row r="32" spans="1:20" s="5" customFormat="1" ht="13.5">
      <c r="A32" s="40">
        <v>26</v>
      </c>
      <c r="B32" s="22" t="s">
        <v>65</v>
      </c>
      <c r="C32" s="23" t="s">
        <v>187</v>
      </c>
      <c r="D32" s="97">
        <v>10654</v>
      </c>
      <c r="E32" s="98">
        <v>9881</v>
      </c>
      <c r="F32" s="99">
        <v>9309</v>
      </c>
      <c r="G32" s="27">
        <f t="shared" si="0"/>
        <v>0.9421111223560369</v>
      </c>
      <c r="H32" s="27">
        <f t="shared" si="1"/>
        <v>24.66349559761158</v>
      </c>
      <c r="I32" s="100">
        <v>7444</v>
      </c>
      <c r="J32" s="100">
        <v>1506</v>
      </c>
      <c r="K32" s="100">
        <v>756</v>
      </c>
      <c r="L32" s="100">
        <v>161</v>
      </c>
      <c r="M32" s="100">
        <v>14</v>
      </c>
      <c r="N32" s="101">
        <f t="shared" si="4"/>
        <v>2437</v>
      </c>
      <c r="O32" s="99">
        <v>286</v>
      </c>
      <c r="P32" s="99">
        <v>1186</v>
      </c>
      <c r="Q32" s="99">
        <v>439</v>
      </c>
      <c r="R32" s="64"/>
      <c r="S32" s="5">
        <f t="shared" si="2"/>
        <v>9881</v>
      </c>
      <c r="T32" s="5">
        <f t="shared" si="3"/>
        <v>1</v>
      </c>
    </row>
    <row r="33" spans="1:20" s="5" customFormat="1" ht="13.5">
      <c r="A33" s="5">
        <v>27</v>
      </c>
      <c r="B33" s="31" t="s">
        <v>66</v>
      </c>
      <c r="C33" s="50" t="s">
        <v>188</v>
      </c>
      <c r="D33" s="87">
        <v>40616</v>
      </c>
      <c r="E33" s="88">
        <v>33431</v>
      </c>
      <c r="F33" s="89">
        <v>29073</v>
      </c>
      <c r="G33" s="36">
        <f t="shared" si="0"/>
        <v>0.8696419490891687</v>
      </c>
      <c r="H33" s="36">
        <f t="shared" si="1"/>
        <v>24.8810983817415</v>
      </c>
      <c r="I33" s="90">
        <v>25113</v>
      </c>
      <c r="J33" s="90">
        <v>5466</v>
      </c>
      <c r="K33" s="90">
        <v>2306</v>
      </c>
      <c r="L33" s="90">
        <v>510</v>
      </c>
      <c r="M33" s="90">
        <v>36</v>
      </c>
      <c r="N33" s="91">
        <f t="shared" si="4"/>
        <v>8318</v>
      </c>
      <c r="O33" s="89">
        <v>1186</v>
      </c>
      <c r="P33" s="89">
        <v>4222</v>
      </c>
      <c r="Q33" s="89">
        <v>1742</v>
      </c>
      <c r="R33" s="64"/>
      <c r="S33" s="5">
        <f t="shared" si="2"/>
        <v>33431</v>
      </c>
      <c r="T33" s="5">
        <f t="shared" si="3"/>
        <v>1</v>
      </c>
    </row>
    <row r="34" spans="1:20" s="5" customFormat="1" ht="13.5">
      <c r="A34" s="40">
        <v>28</v>
      </c>
      <c r="B34" s="31" t="s">
        <v>67</v>
      </c>
      <c r="C34" s="32" t="s">
        <v>189</v>
      </c>
      <c r="D34" s="87">
        <v>22086</v>
      </c>
      <c r="E34" s="88">
        <v>20949</v>
      </c>
      <c r="F34" s="89">
        <v>17372</v>
      </c>
      <c r="G34" s="36">
        <f t="shared" si="0"/>
        <v>0.8292519929352237</v>
      </c>
      <c r="H34" s="36">
        <f t="shared" si="1"/>
        <v>22.12516110554203</v>
      </c>
      <c r="I34" s="90">
        <v>16314</v>
      </c>
      <c r="J34" s="90">
        <v>3113</v>
      </c>
      <c r="K34" s="90">
        <v>1250</v>
      </c>
      <c r="L34" s="90">
        <v>272</v>
      </c>
      <c r="M34" s="90">
        <v>0</v>
      </c>
      <c r="N34" s="91">
        <f t="shared" si="4"/>
        <v>4635</v>
      </c>
      <c r="O34" s="89">
        <v>398</v>
      </c>
      <c r="P34" s="89">
        <v>2396</v>
      </c>
      <c r="Q34" s="89">
        <v>605</v>
      </c>
      <c r="R34" s="64"/>
      <c r="S34" s="5">
        <f t="shared" si="2"/>
        <v>20949</v>
      </c>
      <c r="T34" s="5">
        <f t="shared" si="3"/>
        <v>1</v>
      </c>
    </row>
    <row r="35" spans="1:20" s="5" customFormat="1" ht="13.5">
      <c r="A35" s="5">
        <v>29</v>
      </c>
      <c r="B35" s="31" t="s">
        <v>68</v>
      </c>
      <c r="C35" s="32" t="s">
        <v>190</v>
      </c>
      <c r="D35" s="87">
        <v>8813</v>
      </c>
      <c r="E35" s="88">
        <v>7057</v>
      </c>
      <c r="F35" s="89">
        <v>6989</v>
      </c>
      <c r="G35" s="36">
        <f t="shared" si="0"/>
        <v>0.9903641774124983</v>
      </c>
      <c r="H35" s="36">
        <f t="shared" si="1"/>
        <v>27.051154881677768</v>
      </c>
      <c r="I35" s="90">
        <v>5148</v>
      </c>
      <c r="J35" s="90">
        <v>1246</v>
      </c>
      <c r="K35" s="90">
        <v>567</v>
      </c>
      <c r="L35" s="90">
        <v>96</v>
      </c>
      <c r="M35" s="90">
        <v>0</v>
      </c>
      <c r="N35" s="91">
        <f t="shared" si="4"/>
        <v>1909</v>
      </c>
      <c r="O35" s="89">
        <v>112</v>
      </c>
      <c r="P35" s="89">
        <v>873</v>
      </c>
      <c r="Q35" s="89">
        <v>254</v>
      </c>
      <c r="R35" s="64"/>
      <c r="S35" s="5">
        <f t="shared" si="2"/>
        <v>7057</v>
      </c>
      <c r="T35" s="5">
        <f t="shared" si="3"/>
        <v>1</v>
      </c>
    </row>
    <row r="36" spans="1:20" s="5" customFormat="1" ht="13.5">
      <c r="A36" s="40">
        <v>30</v>
      </c>
      <c r="B36" s="51" t="s">
        <v>69</v>
      </c>
      <c r="C36" s="42" t="s">
        <v>5</v>
      </c>
      <c r="D36" s="92">
        <v>4984</v>
      </c>
      <c r="E36" s="93">
        <v>4633</v>
      </c>
      <c r="F36" s="94">
        <v>5839</v>
      </c>
      <c r="G36" s="46">
        <f t="shared" si="0"/>
        <v>1.2603064968702784</v>
      </c>
      <c r="H36" s="46">
        <f t="shared" si="1"/>
        <v>30.2180012950572</v>
      </c>
      <c r="I36" s="95">
        <v>3233</v>
      </c>
      <c r="J36" s="95">
        <v>897</v>
      </c>
      <c r="K36" s="95">
        <v>423</v>
      </c>
      <c r="L36" s="95">
        <v>80</v>
      </c>
      <c r="M36" s="95">
        <v>0</v>
      </c>
      <c r="N36" s="96">
        <f t="shared" si="4"/>
        <v>1400</v>
      </c>
      <c r="O36" s="94">
        <v>51</v>
      </c>
      <c r="P36" s="94">
        <v>463</v>
      </c>
      <c r="Q36" s="94">
        <v>8</v>
      </c>
      <c r="R36" s="66"/>
      <c r="S36" s="5">
        <f t="shared" si="2"/>
        <v>4633</v>
      </c>
      <c r="T36" s="5">
        <f t="shared" si="3"/>
        <v>1</v>
      </c>
    </row>
    <row r="37" spans="1:20" s="5" customFormat="1" ht="13.5">
      <c r="A37" s="5">
        <v>31</v>
      </c>
      <c r="B37" s="22" t="s">
        <v>70</v>
      </c>
      <c r="C37" s="23" t="s">
        <v>191</v>
      </c>
      <c r="D37" s="97">
        <v>5062</v>
      </c>
      <c r="E37" s="98">
        <v>4873</v>
      </c>
      <c r="F37" s="99">
        <v>4716</v>
      </c>
      <c r="G37" s="117">
        <f t="shared" si="0"/>
        <v>0.9677816540119023</v>
      </c>
      <c r="H37" s="27">
        <f t="shared" si="1"/>
        <v>24.29714754771188</v>
      </c>
      <c r="I37" s="100">
        <v>3689</v>
      </c>
      <c r="J37" s="100">
        <v>784</v>
      </c>
      <c r="K37" s="100">
        <v>322</v>
      </c>
      <c r="L37" s="100">
        <v>76</v>
      </c>
      <c r="M37" s="100">
        <v>2</v>
      </c>
      <c r="N37" s="101">
        <f t="shared" si="4"/>
        <v>1184</v>
      </c>
      <c r="O37" s="99">
        <v>180</v>
      </c>
      <c r="P37" s="99">
        <v>556</v>
      </c>
      <c r="Q37" s="99">
        <v>842</v>
      </c>
      <c r="R37" s="61"/>
      <c r="S37" s="5">
        <f t="shared" si="2"/>
        <v>4873</v>
      </c>
      <c r="T37" s="5">
        <f t="shared" si="3"/>
        <v>1</v>
      </c>
    </row>
    <row r="38" spans="1:20" s="5" customFormat="1" ht="13.5">
      <c r="A38" s="40">
        <v>32</v>
      </c>
      <c r="B38" s="31" t="s">
        <v>71</v>
      </c>
      <c r="C38" s="32" t="s">
        <v>192</v>
      </c>
      <c r="D38" s="87">
        <v>5786</v>
      </c>
      <c r="E38" s="88">
        <v>5452</v>
      </c>
      <c r="F38" s="89">
        <v>4573</v>
      </c>
      <c r="G38" s="36">
        <f t="shared" si="0"/>
        <v>0.8387747615553925</v>
      </c>
      <c r="H38" s="36">
        <f t="shared" si="1"/>
        <v>26.43066764490095</v>
      </c>
      <c r="I38" s="90">
        <v>4011</v>
      </c>
      <c r="J38" s="90">
        <v>963</v>
      </c>
      <c r="K38" s="90">
        <v>387</v>
      </c>
      <c r="L38" s="90">
        <v>77</v>
      </c>
      <c r="M38" s="90">
        <v>14</v>
      </c>
      <c r="N38" s="91">
        <f t="shared" si="4"/>
        <v>1441</v>
      </c>
      <c r="O38" s="89">
        <v>59</v>
      </c>
      <c r="P38" s="89">
        <v>778</v>
      </c>
      <c r="Q38" s="89">
        <v>291</v>
      </c>
      <c r="R38" s="64"/>
      <c r="S38" s="5">
        <f t="shared" si="2"/>
        <v>5452</v>
      </c>
      <c r="T38" s="5">
        <f t="shared" si="3"/>
        <v>1</v>
      </c>
    </row>
    <row r="39" spans="1:20" s="5" customFormat="1" ht="13.5">
      <c r="A39" s="5">
        <v>33</v>
      </c>
      <c r="B39" s="31" t="s">
        <v>72</v>
      </c>
      <c r="C39" s="50" t="s">
        <v>193</v>
      </c>
      <c r="D39" s="87">
        <v>6009</v>
      </c>
      <c r="E39" s="88">
        <v>5339</v>
      </c>
      <c r="F39" s="89">
        <v>4488</v>
      </c>
      <c r="G39" s="36">
        <f t="shared" si="0"/>
        <v>0.8406068552163326</v>
      </c>
      <c r="H39" s="36">
        <f aca="true" t="shared" si="5" ref="H39:H57">N39/E39*100</f>
        <v>23.637385278141974</v>
      </c>
      <c r="I39" s="90">
        <v>4077</v>
      </c>
      <c r="J39" s="90">
        <v>842</v>
      </c>
      <c r="K39" s="90">
        <v>317</v>
      </c>
      <c r="L39" s="90">
        <v>97</v>
      </c>
      <c r="M39" s="90">
        <v>6</v>
      </c>
      <c r="N39" s="91">
        <f t="shared" si="4"/>
        <v>1262</v>
      </c>
      <c r="O39" s="89">
        <v>49</v>
      </c>
      <c r="P39" s="89">
        <v>502</v>
      </c>
      <c r="Q39" s="89">
        <v>26</v>
      </c>
      <c r="R39" s="64"/>
      <c r="S39" s="5">
        <f t="shared" si="2"/>
        <v>5339</v>
      </c>
      <c r="T39" s="5">
        <f t="shared" si="3"/>
        <v>1</v>
      </c>
    </row>
    <row r="40" spans="1:20" s="5" customFormat="1" ht="13.5">
      <c r="A40" s="40">
        <v>34</v>
      </c>
      <c r="B40" s="31" t="s">
        <v>73</v>
      </c>
      <c r="C40" s="32" t="s">
        <v>194</v>
      </c>
      <c r="D40" s="87">
        <v>8238</v>
      </c>
      <c r="E40" s="88">
        <v>7070</v>
      </c>
      <c r="F40" s="89">
        <v>5450</v>
      </c>
      <c r="G40" s="36">
        <f t="shared" si="0"/>
        <v>0.7708628005657708</v>
      </c>
      <c r="H40" s="36">
        <f t="shared" si="5"/>
        <v>22.701555869872703</v>
      </c>
      <c r="I40" s="90">
        <v>5465</v>
      </c>
      <c r="J40" s="90">
        <v>1061</v>
      </c>
      <c r="K40" s="90">
        <v>409</v>
      </c>
      <c r="L40" s="90">
        <v>127</v>
      </c>
      <c r="M40" s="90">
        <v>8</v>
      </c>
      <c r="N40" s="91">
        <f>SUM(J40:M40)</f>
        <v>1605</v>
      </c>
      <c r="O40" s="89">
        <v>116</v>
      </c>
      <c r="P40" s="89">
        <v>656</v>
      </c>
      <c r="Q40" s="89">
        <v>66</v>
      </c>
      <c r="R40" s="64"/>
      <c r="S40" s="5">
        <f t="shared" si="2"/>
        <v>7070</v>
      </c>
      <c r="T40" s="5">
        <f t="shared" si="3"/>
        <v>1</v>
      </c>
    </row>
    <row r="41" spans="1:20" s="5" customFormat="1" ht="13.5">
      <c r="A41" s="5">
        <v>35</v>
      </c>
      <c r="B41" s="107" t="s">
        <v>74</v>
      </c>
      <c r="C41" s="108" t="s">
        <v>195</v>
      </c>
      <c r="D41" s="145">
        <v>9461</v>
      </c>
      <c r="E41" s="146">
        <v>8822</v>
      </c>
      <c r="F41" s="147">
        <v>7897</v>
      </c>
      <c r="G41" s="112">
        <f t="shared" si="0"/>
        <v>0.8951484924053502</v>
      </c>
      <c r="H41" s="112">
        <f t="shared" si="5"/>
        <v>25.255044207662664</v>
      </c>
      <c r="I41" s="148">
        <v>6594</v>
      </c>
      <c r="J41" s="148">
        <v>1505</v>
      </c>
      <c r="K41" s="148">
        <v>586</v>
      </c>
      <c r="L41" s="148">
        <v>137</v>
      </c>
      <c r="M41" s="148">
        <v>0</v>
      </c>
      <c r="N41" s="149">
        <f t="shared" si="4"/>
        <v>2228</v>
      </c>
      <c r="O41" s="147">
        <v>63</v>
      </c>
      <c r="P41" s="147">
        <v>852</v>
      </c>
      <c r="Q41" s="147">
        <v>208</v>
      </c>
      <c r="R41" s="64"/>
      <c r="S41" s="5">
        <f t="shared" si="2"/>
        <v>8822</v>
      </c>
      <c r="T41" s="5">
        <f t="shared" si="3"/>
        <v>1</v>
      </c>
    </row>
    <row r="42" spans="1:20" s="5" customFormat="1" ht="13.5">
      <c r="A42" s="40">
        <v>36</v>
      </c>
      <c r="B42" s="22" t="s">
        <v>75</v>
      </c>
      <c r="C42" s="23" t="s">
        <v>196</v>
      </c>
      <c r="D42" s="97">
        <v>6111</v>
      </c>
      <c r="E42" s="98">
        <v>5572</v>
      </c>
      <c r="F42" s="99">
        <v>6689</v>
      </c>
      <c r="G42" s="27">
        <f t="shared" si="0"/>
        <v>1.2004666188083273</v>
      </c>
      <c r="H42" s="27">
        <f t="shared" si="5"/>
        <v>31.963388370423544</v>
      </c>
      <c r="I42" s="100">
        <v>3791</v>
      </c>
      <c r="J42" s="100">
        <v>1104</v>
      </c>
      <c r="K42" s="100">
        <v>522</v>
      </c>
      <c r="L42" s="100">
        <v>147</v>
      </c>
      <c r="M42" s="100">
        <v>8</v>
      </c>
      <c r="N42" s="101">
        <f t="shared" si="4"/>
        <v>1781</v>
      </c>
      <c r="O42" s="99">
        <v>185</v>
      </c>
      <c r="P42" s="99">
        <v>1230</v>
      </c>
      <c r="Q42" s="99">
        <v>612</v>
      </c>
      <c r="R42" s="64"/>
      <c r="S42" s="5">
        <f t="shared" si="2"/>
        <v>5572</v>
      </c>
      <c r="T42" s="5">
        <f t="shared" si="3"/>
        <v>1</v>
      </c>
    </row>
    <row r="43" spans="1:20" s="5" customFormat="1" ht="13.5">
      <c r="A43" s="5">
        <v>37</v>
      </c>
      <c r="B43" s="31" t="s">
        <v>76</v>
      </c>
      <c r="C43" s="32" t="s">
        <v>197</v>
      </c>
      <c r="D43" s="87">
        <v>4917</v>
      </c>
      <c r="E43" s="88">
        <v>4491</v>
      </c>
      <c r="F43" s="89">
        <v>5522</v>
      </c>
      <c r="G43" s="36">
        <f t="shared" si="0"/>
        <v>1.2295702516143399</v>
      </c>
      <c r="H43" s="36">
        <f t="shared" si="5"/>
        <v>34.936539746158985</v>
      </c>
      <c r="I43" s="90">
        <v>2922</v>
      </c>
      <c r="J43" s="90">
        <v>956</v>
      </c>
      <c r="K43" s="90">
        <v>475</v>
      </c>
      <c r="L43" s="90">
        <v>135</v>
      </c>
      <c r="M43" s="90">
        <v>3</v>
      </c>
      <c r="N43" s="91">
        <f t="shared" si="4"/>
        <v>1569</v>
      </c>
      <c r="O43" s="89">
        <v>31</v>
      </c>
      <c r="P43" s="89">
        <v>410</v>
      </c>
      <c r="Q43" s="89">
        <v>21</v>
      </c>
      <c r="R43" s="64"/>
      <c r="S43" s="5">
        <f t="shared" si="2"/>
        <v>4491</v>
      </c>
      <c r="T43" s="5">
        <f t="shared" si="3"/>
        <v>1</v>
      </c>
    </row>
    <row r="44" spans="1:20" s="5" customFormat="1" ht="13.5">
      <c r="A44" s="40">
        <v>38</v>
      </c>
      <c r="B44" s="31" t="s">
        <v>77</v>
      </c>
      <c r="C44" s="32" t="s">
        <v>198</v>
      </c>
      <c r="D44" s="87">
        <v>7388</v>
      </c>
      <c r="E44" s="88">
        <v>6191</v>
      </c>
      <c r="F44" s="89">
        <v>6584</v>
      </c>
      <c r="G44" s="36">
        <f t="shared" si="0"/>
        <v>1.0634792440639638</v>
      </c>
      <c r="H44" s="36">
        <f t="shared" si="5"/>
        <v>28.089161686318846</v>
      </c>
      <c r="I44" s="90">
        <v>4452</v>
      </c>
      <c r="J44" s="90">
        <v>1126</v>
      </c>
      <c r="K44" s="90">
        <v>471</v>
      </c>
      <c r="L44" s="90">
        <v>142</v>
      </c>
      <c r="M44" s="90">
        <v>0</v>
      </c>
      <c r="N44" s="91">
        <f t="shared" si="4"/>
        <v>1739</v>
      </c>
      <c r="O44" s="89">
        <v>107</v>
      </c>
      <c r="P44" s="89">
        <v>720</v>
      </c>
      <c r="Q44" s="89">
        <v>87</v>
      </c>
      <c r="R44" s="64"/>
      <c r="S44" s="5">
        <f t="shared" si="2"/>
        <v>6191</v>
      </c>
      <c r="T44" s="5">
        <f t="shared" si="3"/>
        <v>1</v>
      </c>
    </row>
    <row r="45" spans="1:20" s="5" customFormat="1" ht="13.5">
      <c r="A45" s="5">
        <v>39</v>
      </c>
      <c r="B45" s="31" t="s">
        <v>78</v>
      </c>
      <c r="C45" s="50" t="s">
        <v>199</v>
      </c>
      <c r="D45" s="87">
        <v>2921</v>
      </c>
      <c r="E45" s="88">
        <v>2465</v>
      </c>
      <c r="F45" s="89">
        <v>2991</v>
      </c>
      <c r="G45" s="36">
        <f t="shared" si="0"/>
        <v>1.2133874239350912</v>
      </c>
      <c r="H45" s="36">
        <f t="shared" si="5"/>
        <v>32.21095334685599</v>
      </c>
      <c r="I45" s="90">
        <v>1671</v>
      </c>
      <c r="J45" s="90">
        <v>489</v>
      </c>
      <c r="K45" s="90">
        <v>229</v>
      </c>
      <c r="L45" s="90">
        <v>67</v>
      </c>
      <c r="M45" s="90">
        <v>9</v>
      </c>
      <c r="N45" s="91">
        <f t="shared" si="4"/>
        <v>794</v>
      </c>
      <c r="O45" s="89">
        <v>34</v>
      </c>
      <c r="P45" s="89">
        <v>245</v>
      </c>
      <c r="Q45" s="89">
        <v>26</v>
      </c>
      <c r="R45" s="39"/>
      <c r="S45" s="5">
        <f t="shared" si="2"/>
        <v>2465</v>
      </c>
      <c r="T45" s="5">
        <f t="shared" si="3"/>
        <v>1</v>
      </c>
    </row>
    <row r="46" spans="1:20" s="5" customFormat="1" ht="13.5">
      <c r="A46" s="40">
        <v>40</v>
      </c>
      <c r="B46" s="51" t="s">
        <v>79</v>
      </c>
      <c r="C46" s="42" t="s">
        <v>200</v>
      </c>
      <c r="D46" s="92">
        <v>19467</v>
      </c>
      <c r="E46" s="93">
        <v>17648</v>
      </c>
      <c r="F46" s="94">
        <v>14056</v>
      </c>
      <c r="G46" s="46">
        <f t="shared" si="0"/>
        <v>0.7964641885766093</v>
      </c>
      <c r="H46" s="46">
        <f t="shared" si="5"/>
        <v>24.161378059836807</v>
      </c>
      <c r="I46" s="95">
        <v>13384</v>
      </c>
      <c r="J46" s="95">
        <v>2803</v>
      </c>
      <c r="K46" s="95">
        <v>1028</v>
      </c>
      <c r="L46" s="95">
        <v>345</v>
      </c>
      <c r="M46" s="95">
        <v>88</v>
      </c>
      <c r="N46" s="96">
        <f t="shared" si="4"/>
        <v>4264</v>
      </c>
      <c r="O46" s="94">
        <v>207</v>
      </c>
      <c r="P46" s="94">
        <v>1430</v>
      </c>
      <c r="Q46" s="94">
        <v>634</v>
      </c>
      <c r="R46" s="66"/>
      <c r="S46" s="5">
        <f t="shared" si="2"/>
        <v>17648</v>
      </c>
      <c r="T46" s="5">
        <f t="shared" si="3"/>
        <v>1</v>
      </c>
    </row>
    <row r="47" spans="1:20" s="5" customFormat="1" ht="13.5">
      <c r="A47" s="5">
        <v>41</v>
      </c>
      <c r="B47" s="22" t="s">
        <v>80</v>
      </c>
      <c r="C47" s="23" t="s">
        <v>201</v>
      </c>
      <c r="D47" s="97">
        <v>7825</v>
      </c>
      <c r="E47" s="98">
        <v>7388</v>
      </c>
      <c r="F47" s="99">
        <v>11594</v>
      </c>
      <c r="G47" s="117">
        <f t="shared" si="0"/>
        <v>1.5693015701136979</v>
      </c>
      <c r="H47" s="27">
        <f t="shared" si="5"/>
        <v>36.61342717920953</v>
      </c>
      <c r="I47" s="100">
        <v>4683</v>
      </c>
      <c r="J47" s="100">
        <v>1591</v>
      </c>
      <c r="K47" s="100">
        <v>907</v>
      </c>
      <c r="L47" s="100">
        <v>207</v>
      </c>
      <c r="M47" s="100">
        <v>0</v>
      </c>
      <c r="N47" s="101">
        <f t="shared" si="4"/>
        <v>2705</v>
      </c>
      <c r="O47" s="99">
        <v>62</v>
      </c>
      <c r="P47" s="99">
        <v>854</v>
      </c>
      <c r="Q47" s="99">
        <v>247</v>
      </c>
      <c r="R47" s="61"/>
      <c r="S47" s="5">
        <f t="shared" si="2"/>
        <v>7388</v>
      </c>
      <c r="T47" s="5">
        <f t="shared" si="3"/>
        <v>1</v>
      </c>
    </row>
    <row r="48" spans="1:20" s="5" customFormat="1" ht="13.5">
      <c r="A48" s="40">
        <v>42</v>
      </c>
      <c r="B48" s="31" t="s">
        <v>81</v>
      </c>
      <c r="C48" s="32" t="s">
        <v>202</v>
      </c>
      <c r="D48" s="87">
        <v>6488</v>
      </c>
      <c r="E48" s="88">
        <v>6071</v>
      </c>
      <c r="F48" s="89">
        <v>10329</v>
      </c>
      <c r="G48" s="36">
        <f t="shared" si="0"/>
        <v>1.7013671553286114</v>
      </c>
      <c r="H48" s="36">
        <f t="shared" si="5"/>
        <v>40.0922418053039</v>
      </c>
      <c r="I48" s="90">
        <v>3637</v>
      </c>
      <c r="J48" s="90">
        <v>1406</v>
      </c>
      <c r="K48" s="90">
        <v>842</v>
      </c>
      <c r="L48" s="90">
        <v>186</v>
      </c>
      <c r="M48" s="90">
        <v>0</v>
      </c>
      <c r="N48" s="91">
        <f t="shared" si="4"/>
        <v>2434</v>
      </c>
      <c r="O48" s="89">
        <v>59</v>
      </c>
      <c r="P48" s="89">
        <v>645</v>
      </c>
      <c r="Q48" s="89">
        <v>52</v>
      </c>
      <c r="R48" s="64"/>
      <c r="S48" s="5">
        <f t="shared" si="2"/>
        <v>6071</v>
      </c>
      <c r="T48" s="5">
        <f t="shared" si="3"/>
        <v>1</v>
      </c>
    </row>
    <row r="49" spans="1:20" s="5" customFormat="1" ht="13.5">
      <c r="A49" s="5">
        <v>43</v>
      </c>
      <c r="B49" s="31" t="s">
        <v>82</v>
      </c>
      <c r="C49" s="32" t="s">
        <v>203</v>
      </c>
      <c r="D49" s="87">
        <v>9014</v>
      </c>
      <c r="E49" s="88">
        <v>8602</v>
      </c>
      <c r="F49" s="89">
        <v>12340</v>
      </c>
      <c r="G49" s="36">
        <f t="shared" si="0"/>
        <v>1.434550104626831</v>
      </c>
      <c r="H49" s="36">
        <f t="shared" si="5"/>
        <v>34.73610788188793</v>
      </c>
      <c r="I49" s="90">
        <v>5614</v>
      </c>
      <c r="J49" s="90">
        <v>1805</v>
      </c>
      <c r="K49" s="90">
        <v>949</v>
      </c>
      <c r="L49" s="90">
        <v>219</v>
      </c>
      <c r="M49" s="90">
        <v>15</v>
      </c>
      <c r="N49" s="91">
        <f t="shared" si="4"/>
        <v>2988</v>
      </c>
      <c r="O49" s="89">
        <v>118</v>
      </c>
      <c r="P49" s="89">
        <v>862</v>
      </c>
      <c r="Q49" s="89">
        <v>93</v>
      </c>
      <c r="R49" s="64"/>
      <c r="S49" s="5">
        <f t="shared" si="2"/>
        <v>8602</v>
      </c>
      <c r="T49" s="5">
        <f t="shared" si="3"/>
        <v>1</v>
      </c>
    </row>
    <row r="50" spans="1:20" s="5" customFormat="1" ht="13.5">
      <c r="A50" s="40">
        <v>44</v>
      </c>
      <c r="B50" s="31" t="s">
        <v>83</v>
      </c>
      <c r="C50" s="32" t="s">
        <v>204</v>
      </c>
      <c r="D50" s="87">
        <v>5661</v>
      </c>
      <c r="E50" s="88">
        <v>4889</v>
      </c>
      <c r="F50" s="89">
        <v>9137</v>
      </c>
      <c r="G50" s="36">
        <f t="shared" si="0"/>
        <v>1.868889343424013</v>
      </c>
      <c r="H50" s="36">
        <f t="shared" si="5"/>
        <v>40.90816117815504</v>
      </c>
      <c r="I50" s="90">
        <v>2889</v>
      </c>
      <c r="J50" s="90">
        <v>1170</v>
      </c>
      <c r="K50" s="90">
        <v>686</v>
      </c>
      <c r="L50" s="90">
        <v>144</v>
      </c>
      <c r="M50" s="90">
        <v>0</v>
      </c>
      <c r="N50" s="91">
        <f t="shared" si="4"/>
        <v>2000</v>
      </c>
      <c r="O50" s="89">
        <v>36</v>
      </c>
      <c r="P50" s="89">
        <v>331</v>
      </c>
      <c r="Q50" s="89">
        <v>27</v>
      </c>
      <c r="R50" s="64"/>
      <c r="S50" s="5">
        <f t="shared" si="2"/>
        <v>4889</v>
      </c>
      <c r="T50" s="5">
        <f t="shared" si="3"/>
        <v>1</v>
      </c>
    </row>
    <row r="51" spans="1:20" s="5" customFormat="1" ht="13.5">
      <c r="A51" s="5">
        <v>45</v>
      </c>
      <c r="B51" s="51" t="s">
        <v>84</v>
      </c>
      <c r="C51" s="52" t="s">
        <v>205</v>
      </c>
      <c r="D51" s="92">
        <v>6584</v>
      </c>
      <c r="E51" s="93">
        <v>5588</v>
      </c>
      <c r="F51" s="94">
        <v>9683</v>
      </c>
      <c r="G51" s="112">
        <f t="shared" si="0"/>
        <v>1.7328203292770221</v>
      </c>
      <c r="H51" s="46">
        <f t="shared" si="5"/>
        <v>39.56692913385827</v>
      </c>
      <c r="I51" s="95">
        <v>3377</v>
      </c>
      <c r="J51" s="95">
        <v>1268</v>
      </c>
      <c r="K51" s="95">
        <v>718</v>
      </c>
      <c r="L51" s="95">
        <v>172</v>
      </c>
      <c r="M51" s="95">
        <v>53</v>
      </c>
      <c r="N51" s="91">
        <f t="shared" si="4"/>
        <v>2211</v>
      </c>
      <c r="O51" s="94">
        <v>36</v>
      </c>
      <c r="P51" s="94">
        <v>363</v>
      </c>
      <c r="Q51" s="94">
        <v>30</v>
      </c>
      <c r="R51" s="64"/>
      <c r="S51" s="5">
        <f t="shared" si="2"/>
        <v>5588</v>
      </c>
      <c r="T51" s="5">
        <f t="shared" si="3"/>
        <v>1</v>
      </c>
    </row>
    <row r="52" spans="1:20" s="5" customFormat="1" ht="13.5">
      <c r="A52" s="40">
        <v>46</v>
      </c>
      <c r="B52" s="115" t="s">
        <v>85</v>
      </c>
      <c r="C52" s="116" t="s">
        <v>6</v>
      </c>
      <c r="D52" s="81">
        <v>9594</v>
      </c>
      <c r="E52" s="82">
        <v>8475</v>
      </c>
      <c r="F52" s="83">
        <v>13205</v>
      </c>
      <c r="G52" s="27">
        <f t="shared" si="0"/>
        <v>1.5581120943952802</v>
      </c>
      <c r="H52" s="117">
        <f t="shared" si="5"/>
        <v>35.78761061946903</v>
      </c>
      <c r="I52" s="84">
        <v>5442</v>
      </c>
      <c r="J52" s="84">
        <v>1672</v>
      </c>
      <c r="K52" s="84">
        <v>1095</v>
      </c>
      <c r="L52" s="84">
        <v>266</v>
      </c>
      <c r="M52" s="84">
        <v>0</v>
      </c>
      <c r="N52" s="85">
        <f t="shared" si="4"/>
        <v>3033</v>
      </c>
      <c r="O52" s="83">
        <v>24</v>
      </c>
      <c r="P52" s="83">
        <v>684</v>
      </c>
      <c r="Q52" s="83">
        <v>85</v>
      </c>
      <c r="R52" s="64"/>
      <c r="S52" s="5">
        <f t="shared" si="2"/>
        <v>8475</v>
      </c>
      <c r="T52" s="5">
        <f t="shared" si="3"/>
        <v>1</v>
      </c>
    </row>
    <row r="53" spans="1:20" s="5" customFormat="1" ht="13.5">
      <c r="A53" s="5">
        <v>47</v>
      </c>
      <c r="B53" s="51" t="s">
        <v>86</v>
      </c>
      <c r="C53" s="52" t="s">
        <v>206</v>
      </c>
      <c r="D53" s="92">
        <v>16067</v>
      </c>
      <c r="E53" s="93">
        <v>12787</v>
      </c>
      <c r="F53" s="94">
        <v>20905</v>
      </c>
      <c r="G53" s="46">
        <f t="shared" si="0"/>
        <v>1.6348635332759833</v>
      </c>
      <c r="H53" s="46">
        <f t="shared" si="5"/>
        <v>39.8529756784234</v>
      </c>
      <c r="I53" s="95">
        <v>7691</v>
      </c>
      <c r="J53" s="95">
        <v>3034</v>
      </c>
      <c r="K53" s="95">
        <v>1738</v>
      </c>
      <c r="L53" s="95">
        <v>321</v>
      </c>
      <c r="M53" s="95">
        <v>3</v>
      </c>
      <c r="N53" s="96">
        <f t="shared" si="4"/>
        <v>5096</v>
      </c>
      <c r="O53" s="94">
        <v>236</v>
      </c>
      <c r="P53" s="94">
        <v>929</v>
      </c>
      <c r="Q53" s="94">
        <v>199</v>
      </c>
      <c r="R53" s="66"/>
      <c r="S53" s="5">
        <f t="shared" si="2"/>
        <v>12787</v>
      </c>
      <c r="T53" s="5">
        <f t="shared" si="3"/>
        <v>1</v>
      </c>
    </row>
    <row r="54" spans="2:18" s="5" customFormat="1" ht="8.25" customHeight="1">
      <c r="B54" s="118"/>
      <c r="C54" s="119"/>
      <c r="D54" s="151"/>
      <c r="E54" s="152"/>
      <c r="F54" s="151"/>
      <c r="G54" s="122"/>
      <c r="H54" s="122"/>
      <c r="I54" s="151"/>
      <c r="J54" s="151"/>
      <c r="K54" s="151"/>
      <c r="L54" s="151"/>
      <c r="M54" s="151"/>
      <c r="N54" s="152"/>
      <c r="O54" s="151"/>
      <c r="P54" s="151"/>
      <c r="Q54" s="151"/>
      <c r="R54" s="66"/>
    </row>
    <row r="55" spans="1:19" s="40" customFormat="1" ht="13.5">
      <c r="A55" s="5"/>
      <c r="B55" s="319" t="s">
        <v>7</v>
      </c>
      <c r="C55" s="320"/>
      <c r="D55" s="179">
        <f>SUM(D7:D53)</f>
        <v>642862</v>
      </c>
      <c r="E55" s="180">
        <f>SUM(E7:E53)</f>
        <v>583640</v>
      </c>
      <c r="F55" s="180">
        <f aca="true" t="shared" si="6" ref="F55:M55">SUM(F7:F53)</f>
        <v>604005</v>
      </c>
      <c r="G55" s="153">
        <f>F55/E55</f>
        <v>1.034893084778288</v>
      </c>
      <c r="H55" s="153">
        <f t="shared" si="5"/>
        <v>26.503666643821532</v>
      </c>
      <c r="I55" s="154">
        <f t="shared" si="6"/>
        <v>428954</v>
      </c>
      <c r="J55" s="154">
        <f t="shared" si="6"/>
        <v>97675</v>
      </c>
      <c r="K55" s="154">
        <f t="shared" si="6"/>
        <v>45995</v>
      </c>
      <c r="L55" s="154">
        <f t="shared" si="6"/>
        <v>10178</v>
      </c>
      <c r="M55" s="154">
        <f t="shared" si="6"/>
        <v>838</v>
      </c>
      <c r="N55" s="179">
        <f>SUM(J55:M55)</f>
        <v>154686</v>
      </c>
      <c r="O55" s="180">
        <f>SUM(O7:O53)</f>
        <v>10291</v>
      </c>
      <c r="P55" s="180">
        <f>SUM(P7:P53)</f>
        <v>63801</v>
      </c>
      <c r="Q55" s="180">
        <f>SUM(Q7:Q53)</f>
        <v>21108</v>
      </c>
      <c r="R55" s="66"/>
      <c r="S55" s="166">
        <f>SUM(S7:S54)</f>
        <v>583640</v>
      </c>
    </row>
    <row r="56" spans="1:18" s="40" customFormat="1" ht="7.5" customHeight="1" thickBot="1">
      <c r="A56" s="1"/>
      <c r="B56" s="159"/>
      <c r="C56" s="159"/>
      <c r="D56" s="160"/>
      <c r="E56" s="160"/>
      <c r="F56" s="160"/>
      <c r="G56" s="161"/>
      <c r="H56" s="161"/>
      <c r="I56" s="160"/>
      <c r="J56" s="160"/>
      <c r="K56" s="160"/>
      <c r="L56" s="160"/>
      <c r="M56" s="160"/>
      <c r="N56" s="160"/>
      <c r="O56" s="160"/>
      <c r="P56" s="160"/>
      <c r="Q56" s="160"/>
      <c r="R56" s="66"/>
    </row>
    <row r="57" spans="1:18" s="40" customFormat="1" ht="14.25" thickBot="1">
      <c r="A57" s="5"/>
      <c r="B57" s="321" t="s">
        <v>305</v>
      </c>
      <c r="C57" s="322"/>
      <c r="D57" s="181">
        <f>D55+D152</f>
        <v>1086442</v>
      </c>
      <c r="E57" s="182">
        <f>E55+E152</f>
        <v>975285</v>
      </c>
      <c r="F57" s="182">
        <f>F55+F152</f>
        <v>913824</v>
      </c>
      <c r="G57" s="162">
        <f>F57/E57</f>
        <v>0.9369814977160522</v>
      </c>
      <c r="H57" s="162">
        <f t="shared" si="5"/>
        <v>24.5574370568603</v>
      </c>
      <c r="I57" s="163">
        <f aca="true" t="shared" si="7" ref="I57:Q57">I55+I152</f>
        <v>735780</v>
      </c>
      <c r="J57" s="163">
        <f t="shared" si="7"/>
        <v>154032</v>
      </c>
      <c r="K57" s="163">
        <f t="shared" si="7"/>
        <v>69471</v>
      </c>
      <c r="L57" s="163">
        <f t="shared" si="7"/>
        <v>15148</v>
      </c>
      <c r="M57" s="163">
        <f t="shared" si="7"/>
        <v>854</v>
      </c>
      <c r="N57" s="181">
        <f t="shared" si="7"/>
        <v>239505</v>
      </c>
      <c r="O57" s="182">
        <f t="shared" si="7"/>
        <v>22051</v>
      </c>
      <c r="P57" s="182">
        <f t="shared" si="7"/>
        <v>118115</v>
      </c>
      <c r="Q57" s="183">
        <f t="shared" si="7"/>
        <v>46358</v>
      </c>
      <c r="R57" s="66"/>
    </row>
    <row r="58" spans="2:8" s="5" customFormat="1" ht="13.5">
      <c r="B58" s="57"/>
      <c r="C58" s="58"/>
      <c r="G58" s="8"/>
      <c r="H58" s="8"/>
    </row>
    <row r="59" spans="2:8" s="5" customFormat="1" ht="17.25">
      <c r="B59" s="174" t="s">
        <v>293</v>
      </c>
      <c r="C59" s="58"/>
      <c r="G59" s="8"/>
      <c r="H59" s="8"/>
    </row>
    <row r="60" spans="2:8" s="5" customFormat="1" ht="8.25" customHeight="1">
      <c r="B60" s="174"/>
      <c r="C60" s="58"/>
      <c r="G60" s="8"/>
      <c r="H60" s="8"/>
    </row>
    <row r="61" spans="2:18" s="5" customFormat="1" ht="27" customHeight="1">
      <c r="B61" s="72"/>
      <c r="C61" s="9"/>
      <c r="D61" s="294" t="s">
        <v>26</v>
      </c>
      <c r="E61" s="294" t="s">
        <v>27</v>
      </c>
      <c r="F61" s="73" t="s">
        <v>20</v>
      </c>
      <c r="G61" s="297" t="s">
        <v>276</v>
      </c>
      <c r="H61" s="297" t="s">
        <v>275</v>
      </c>
      <c r="I61" s="74" t="s">
        <v>278</v>
      </c>
      <c r="J61" s="323" t="s">
        <v>35</v>
      </c>
      <c r="K61" s="324"/>
      <c r="L61" s="324"/>
      <c r="M61" s="324"/>
      <c r="N61" s="301"/>
      <c r="O61" s="291" t="s">
        <v>302</v>
      </c>
      <c r="P61" s="291" t="s">
        <v>303</v>
      </c>
      <c r="Q61" s="291" t="s">
        <v>304</v>
      </c>
      <c r="R61" s="294" t="s">
        <v>34</v>
      </c>
    </row>
    <row r="62" spans="2:18" s="5" customFormat="1" ht="15" customHeight="1">
      <c r="B62" s="75"/>
      <c r="C62" s="12"/>
      <c r="D62" s="296"/>
      <c r="E62" s="296"/>
      <c r="F62" s="76" t="s">
        <v>36</v>
      </c>
      <c r="G62" s="325"/>
      <c r="H62" s="325"/>
      <c r="I62" s="10" t="s">
        <v>37</v>
      </c>
      <c r="J62" s="10" t="s">
        <v>38</v>
      </c>
      <c r="K62" s="10" t="s">
        <v>39</v>
      </c>
      <c r="L62" s="10" t="s">
        <v>40</v>
      </c>
      <c r="M62" s="10" t="s">
        <v>41</v>
      </c>
      <c r="N62" s="13" t="s">
        <v>42</v>
      </c>
      <c r="O62" s="293"/>
      <c r="P62" s="293"/>
      <c r="Q62" s="293"/>
      <c r="R62" s="296"/>
    </row>
    <row r="63" spans="2:18" s="5" customFormat="1" ht="15" customHeight="1">
      <c r="B63" s="77"/>
      <c r="C63" s="78"/>
      <c r="D63" s="79" t="s">
        <v>28</v>
      </c>
      <c r="E63" s="79" t="s">
        <v>28</v>
      </c>
      <c r="F63" s="79" t="s">
        <v>29</v>
      </c>
      <c r="G63" s="20" t="s">
        <v>277</v>
      </c>
      <c r="H63" s="20" t="s">
        <v>288</v>
      </c>
      <c r="I63" s="79" t="s">
        <v>28</v>
      </c>
      <c r="J63" s="79" t="s">
        <v>28</v>
      </c>
      <c r="K63" s="79" t="s">
        <v>28</v>
      </c>
      <c r="L63" s="79" t="s">
        <v>28</v>
      </c>
      <c r="M63" s="79" t="s">
        <v>28</v>
      </c>
      <c r="N63" s="79" t="s">
        <v>28</v>
      </c>
      <c r="O63" s="79" t="s">
        <v>28</v>
      </c>
      <c r="P63" s="79" t="s">
        <v>28</v>
      </c>
      <c r="Q63" s="79" t="s">
        <v>28</v>
      </c>
      <c r="R63" s="80"/>
    </row>
    <row r="64" spans="1:20" s="5" customFormat="1" ht="13.5">
      <c r="A64" s="5">
        <v>1</v>
      </c>
      <c r="B64" s="59" t="s">
        <v>279</v>
      </c>
      <c r="C64" s="60" t="s">
        <v>207</v>
      </c>
      <c r="D64" s="24">
        <v>13828</v>
      </c>
      <c r="E64" s="25">
        <v>12506</v>
      </c>
      <c r="F64" s="26">
        <v>11280</v>
      </c>
      <c r="G64" s="27">
        <f aca="true" t="shared" si="8" ref="G64:G134">F64/E64</f>
        <v>0.9019670558132097</v>
      </c>
      <c r="H64" s="27">
        <f aca="true" t="shared" si="9" ref="H64:H134">N64/E64*100</f>
        <v>21.845514153206462</v>
      </c>
      <c r="I64" s="28">
        <v>9774</v>
      </c>
      <c r="J64" s="28">
        <v>1762</v>
      </c>
      <c r="K64" s="28">
        <v>804</v>
      </c>
      <c r="L64" s="28">
        <v>166</v>
      </c>
      <c r="M64" s="28">
        <v>0</v>
      </c>
      <c r="N64" s="29">
        <f>SUM(J64:M64)</f>
        <v>2732</v>
      </c>
      <c r="O64" s="26">
        <v>186</v>
      </c>
      <c r="P64" s="26">
        <v>1693</v>
      </c>
      <c r="Q64" s="26">
        <v>421</v>
      </c>
      <c r="R64" s="61"/>
      <c r="S64" s="5">
        <f>N64+I64</f>
        <v>12506</v>
      </c>
      <c r="T64" s="5">
        <f>E64/S64</f>
        <v>1</v>
      </c>
    </row>
    <row r="65" spans="1:20" s="5" customFormat="1" ht="13.5">
      <c r="A65" s="5">
        <v>4</v>
      </c>
      <c r="B65" s="62" t="s">
        <v>87</v>
      </c>
      <c r="C65" s="63" t="s">
        <v>208</v>
      </c>
      <c r="D65" s="33">
        <v>8959</v>
      </c>
      <c r="E65" s="34">
        <v>7812</v>
      </c>
      <c r="F65" s="35">
        <v>9685</v>
      </c>
      <c r="G65" s="36">
        <f t="shared" si="8"/>
        <v>1.2397593445980544</v>
      </c>
      <c r="H65" s="36">
        <f t="shared" si="9"/>
        <v>30.92677931387609</v>
      </c>
      <c r="I65" s="37">
        <v>5396</v>
      </c>
      <c r="J65" s="37">
        <v>1498</v>
      </c>
      <c r="K65" s="37">
        <v>764</v>
      </c>
      <c r="L65" s="37">
        <v>154</v>
      </c>
      <c r="M65" s="37">
        <v>0</v>
      </c>
      <c r="N65" s="38">
        <f aca="true" t="shared" si="10" ref="N65:N119">SUM(J65:M65)</f>
        <v>2416</v>
      </c>
      <c r="O65" s="35">
        <v>107</v>
      </c>
      <c r="P65" s="35">
        <v>949</v>
      </c>
      <c r="Q65" s="35">
        <v>840</v>
      </c>
      <c r="R65" s="64"/>
      <c r="S65" s="5">
        <f aca="true" t="shared" si="11" ref="S65:S128">N65+I65</f>
        <v>7812</v>
      </c>
      <c r="T65" s="5">
        <f aca="true" t="shared" si="12" ref="T65:T128">E65/S65</f>
        <v>1</v>
      </c>
    </row>
    <row r="66" spans="1:20" s="5" customFormat="1" ht="13.5">
      <c r="A66" s="5">
        <v>11</v>
      </c>
      <c r="B66" s="62" t="s">
        <v>88</v>
      </c>
      <c r="C66" s="63" t="s">
        <v>23</v>
      </c>
      <c r="D66" s="33">
        <v>10707</v>
      </c>
      <c r="E66" s="34">
        <v>7363</v>
      </c>
      <c r="F66" s="35">
        <v>6323</v>
      </c>
      <c r="G66" s="36">
        <f t="shared" si="8"/>
        <v>0.8587532255873964</v>
      </c>
      <c r="H66" s="36">
        <f t="shared" si="9"/>
        <v>22.653809588482957</v>
      </c>
      <c r="I66" s="37">
        <v>5695</v>
      </c>
      <c r="J66" s="37">
        <v>1113</v>
      </c>
      <c r="K66" s="37">
        <v>443</v>
      </c>
      <c r="L66" s="37">
        <v>112</v>
      </c>
      <c r="M66" s="37">
        <v>0</v>
      </c>
      <c r="N66" s="38">
        <f t="shared" si="10"/>
        <v>1668</v>
      </c>
      <c r="O66" s="35">
        <v>273</v>
      </c>
      <c r="P66" s="35">
        <v>996</v>
      </c>
      <c r="Q66" s="35">
        <v>380</v>
      </c>
      <c r="R66" s="64"/>
      <c r="S66" s="5">
        <f t="shared" si="11"/>
        <v>7363</v>
      </c>
      <c r="T66" s="5">
        <f t="shared" si="12"/>
        <v>1</v>
      </c>
    </row>
    <row r="67" spans="1:20" s="5" customFormat="1" ht="13.5">
      <c r="A67" s="5">
        <v>12</v>
      </c>
      <c r="B67" s="62" t="s">
        <v>89</v>
      </c>
      <c r="C67" s="63" t="s">
        <v>209</v>
      </c>
      <c r="D67" s="33">
        <v>8778</v>
      </c>
      <c r="E67" s="34">
        <v>7952</v>
      </c>
      <c r="F67" s="35">
        <v>7905</v>
      </c>
      <c r="G67" s="36">
        <f t="shared" si="8"/>
        <v>0.99408953722334</v>
      </c>
      <c r="H67" s="36">
        <f t="shared" si="9"/>
        <v>26.672535211267608</v>
      </c>
      <c r="I67" s="37">
        <v>5831</v>
      </c>
      <c r="J67" s="37">
        <v>1404</v>
      </c>
      <c r="K67" s="37">
        <v>590</v>
      </c>
      <c r="L67" s="37">
        <v>127</v>
      </c>
      <c r="M67" s="37">
        <v>0</v>
      </c>
      <c r="N67" s="38">
        <f t="shared" si="10"/>
        <v>2121</v>
      </c>
      <c r="O67" s="35">
        <v>22</v>
      </c>
      <c r="P67" s="35">
        <v>961</v>
      </c>
      <c r="Q67" s="35">
        <v>796</v>
      </c>
      <c r="R67" s="64"/>
      <c r="S67" s="5">
        <f t="shared" si="11"/>
        <v>7952</v>
      </c>
      <c r="T67" s="5">
        <f t="shared" si="12"/>
        <v>1</v>
      </c>
    </row>
    <row r="68" spans="1:20" s="40" customFormat="1" ht="13.5">
      <c r="A68" s="40">
        <v>14</v>
      </c>
      <c r="B68" s="134" t="s">
        <v>90</v>
      </c>
      <c r="C68" s="135" t="s">
        <v>210</v>
      </c>
      <c r="D68" s="109">
        <v>31696</v>
      </c>
      <c r="E68" s="171">
        <v>29547</v>
      </c>
      <c r="F68" s="111">
        <v>17191</v>
      </c>
      <c r="G68" s="172">
        <f t="shared" si="8"/>
        <v>0.5818187971706096</v>
      </c>
      <c r="H68" s="172">
        <f t="shared" si="9"/>
        <v>18.519646664636003</v>
      </c>
      <c r="I68" s="113">
        <v>24075</v>
      </c>
      <c r="J68" s="113">
        <v>3845</v>
      </c>
      <c r="K68" s="113">
        <v>1324</v>
      </c>
      <c r="L68" s="113">
        <v>303</v>
      </c>
      <c r="M68" s="113">
        <v>0</v>
      </c>
      <c r="N68" s="173">
        <f t="shared" si="10"/>
        <v>5472</v>
      </c>
      <c r="O68" s="111">
        <v>1451</v>
      </c>
      <c r="P68" s="111">
        <v>4844</v>
      </c>
      <c r="Q68" s="111">
        <v>2623</v>
      </c>
      <c r="R68" s="185"/>
      <c r="S68" s="5">
        <f t="shared" si="11"/>
        <v>29547</v>
      </c>
      <c r="T68" s="5">
        <f t="shared" si="12"/>
        <v>1</v>
      </c>
    </row>
    <row r="69" spans="1:20" s="5" customFormat="1" ht="13.5">
      <c r="A69" s="5">
        <v>14</v>
      </c>
      <c r="B69" s="59" t="s">
        <v>91</v>
      </c>
      <c r="C69" s="60" t="s">
        <v>211</v>
      </c>
      <c r="D69" s="24">
        <v>12700</v>
      </c>
      <c r="E69" s="25">
        <v>11860</v>
      </c>
      <c r="F69" s="26">
        <v>5067</v>
      </c>
      <c r="G69" s="27">
        <f t="shared" si="8"/>
        <v>0.42723440134907253</v>
      </c>
      <c r="H69" s="27">
        <f t="shared" si="9"/>
        <v>13.338954468802699</v>
      </c>
      <c r="I69" s="28">
        <v>10278</v>
      </c>
      <c r="J69" s="28">
        <v>1121</v>
      </c>
      <c r="K69" s="28">
        <v>385</v>
      </c>
      <c r="L69" s="28">
        <v>76</v>
      </c>
      <c r="M69" s="28">
        <v>0</v>
      </c>
      <c r="N69" s="29">
        <f t="shared" si="10"/>
        <v>1582</v>
      </c>
      <c r="O69" s="26">
        <v>129</v>
      </c>
      <c r="P69" s="26">
        <v>1884</v>
      </c>
      <c r="Q69" s="26">
        <v>723</v>
      </c>
      <c r="R69" s="61"/>
      <c r="S69" s="5">
        <f t="shared" si="11"/>
        <v>11860</v>
      </c>
      <c r="T69" s="5">
        <f t="shared" si="12"/>
        <v>1</v>
      </c>
    </row>
    <row r="70" spans="1:20" s="5" customFormat="1" ht="13.5">
      <c r="A70" s="5">
        <v>15</v>
      </c>
      <c r="B70" s="62" t="s">
        <v>92</v>
      </c>
      <c r="C70" s="63" t="s">
        <v>222</v>
      </c>
      <c r="D70" s="33">
        <v>6559</v>
      </c>
      <c r="E70" s="34">
        <v>6199</v>
      </c>
      <c r="F70" s="35">
        <v>4932</v>
      </c>
      <c r="G70" s="36">
        <f>F70/E70</f>
        <v>0.7956121955154057</v>
      </c>
      <c r="H70" s="36">
        <f>N70/E70*100</f>
        <v>22.100338764316827</v>
      </c>
      <c r="I70" s="37">
        <v>4829</v>
      </c>
      <c r="J70" s="37">
        <v>931</v>
      </c>
      <c r="K70" s="37">
        <v>356</v>
      </c>
      <c r="L70" s="37">
        <v>83</v>
      </c>
      <c r="M70" s="37">
        <v>0</v>
      </c>
      <c r="N70" s="38">
        <f>SUM(J70:M70)</f>
        <v>1370</v>
      </c>
      <c r="O70" s="35">
        <v>63</v>
      </c>
      <c r="P70" s="35">
        <v>365</v>
      </c>
      <c r="Q70" s="35">
        <v>225</v>
      </c>
      <c r="R70" s="64"/>
      <c r="S70" s="5">
        <f t="shared" si="11"/>
        <v>6199</v>
      </c>
      <c r="T70" s="5">
        <f t="shared" si="12"/>
        <v>1</v>
      </c>
    </row>
    <row r="71" spans="1:20" s="5" customFormat="1" ht="13.5">
      <c r="A71" s="40">
        <v>22</v>
      </c>
      <c r="B71" s="62" t="s">
        <v>93</v>
      </c>
      <c r="C71" s="63" t="s">
        <v>227</v>
      </c>
      <c r="D71" s="33">
        <v>5732</v>
      </c>
      <c r="E71" s="34">
        <v>5227</v>
      </c>
      <c r="F71" s="35">
        <v>4008</v>
      </c>
      <c r="G71" s="36">
        <f>F71/E71</f>
        <v>0.7667878324086475</v>
      </c>
      <c r="H71" s="36">
        <f>N71/E71*100</f>
        <v>20.260187488042856</v>
      </c>
      <c r="I71" s="37">
        <v>4168</v>
      </c>
      <c r="J71" s="37">
        <v>679</v>
      </c>
      <c r="K71" s="37">
        <v>302</v>
      </c>
      <c r="L71" s="37">
        <v>68</v>
      </c>
      <c r="M71" s="37">
        <v>10</v>
      </c>
      <c r="N71" s="38">
        <f>SUM(J71:M71)</f>
        <v>1059</v>
      </c>
      <c r="O71" s="35">
        <v>170</v>
      </c>
      <c r="P71" s="35">
        <v>903</v>
      </c>
      <c r="Q71" s="35">
        <v>61</v>
      </c>
      <c r="R71" s="64"/>
      <c r="S71" s="5">
        <f t="shared" si="11"/>
        <v>5227</v>
      </c>
      <c r="T71" s="5">
        <f t="shared" si="12"/>
        <v>1</v>
      </c>
    </row>
    <row r="72" spans="1:20" s="5" customFormat="1" ht="13.5">
      <c r="A72" s="5">
        <v>22</v>
      </c>
      <c r="B72" s="62" t="s">
        <v>94</v>
      </c>
      <c r="C72" s="63" t="s">
        <v>228</v>
      </c>
      <c r="D72" s="33">
        <v>7548</v>
      </c>
      <c r="E72" s="34">
        <v>5124</v>
      </c>
      <c r="F72" s="35">
        <v>2582</v>
      </c>
      <c r="G72" s="36">
        <f>F72/E72</f>
        <v>0.5039032006245121</v>
      </c>
      <c r="H72" s="36">
        <f>N72/E72*100</f>
        <v>15.573770491803279</v>
      </c>
      <c r="I72" s="37">
        <v>4326</v>
      </c>
      <c r="J72" s="37">
        <v>564</v>
      </c>
      <c r="K72" s="37">
        <v>195</v>
      </c>
      <c r="L72" s="37">
        <v>39</v>
      </c>
      <c r="M72" s="37">
        <v>0</v>
      </c>
      <c r="N72" s="38">
        <f>SUM(J72:M72)</f>
        <v>798</v>
      </c>
      <c r="O72" s="35">
        <v>96</v>
      </c>
      <c r="P72" s="35">
        <v>759</v>
      </c>
      <c r="Q72" s="35">
        <v>19</v>
      </c>
      <c r="R72" s="64"/>
      <c r="S72" s="5">
        <f t="shared" si="11"/>
        <v>5124</v>
      </c>
      <c r="T72" s="5">
        <f t="shared" si="12"/>
        <v>1</v>
      </c>
    </row>
    <row r="73" spans="1:20" s="5" customFormat="1" ht="13.5">
      <c r="A73" s="40">
        <v>23</v>
      </c>
      <c r="B73" s="41" t="s">
        <v>95</v>
      </c>
      <c r="C73" s="65" t="s">
        <v>8</v>
      </c>
      <c r="D73" s="43">
        <v>19247</v>
      </c>
      <c r="E73" s="44">
        <v>17987</v>
      </c>
      <c r="F73" s="45">
        <v>8782</v>
      </c>
      <c r="G73" s="46">
        <f>F73/E73</f>
        <v>0.48824150775560127</v>
      </c>
      <c r="H73" s="46">
        <f>N73/E73*100</f>
        <v>14.015677989659197</v>
      </c>
      <c r="I73" s="47">
        <v>15466</v>
      </c>
      <c r="J73" s="47">
        <v>1756</v>
      </c>
      <c r="K73" s="47">
        <v>630</v>
      </c>
      <c r="L73" s="47">
        <v>135</v>
      </c>
      <c r="M73" s="47">
        <v>0</v>
      </c>
      <c r="N73" s="48">
        <f>SUM(J73:M73)</f>
        <v>2521</v>
      </c>
      <c r="O73" s="45">
        <v>117</v>
      </c>
      <c r="P73" s="45">
        <v>3263</v>
      </c>
      <c r="Q73" s="45">
        <v>1697</v>
      </c>
      <c r="R73" s="66"/>
      <c r="S73" s="5">
        <f t="shared" si="11"/>
        <v>17987</v>
      </c>
      <c r="T73" s="5">
        <f t="shared" si="12"/>
        <v>1</v>
      </c>
    </row>
    <row r="74" spans="1:20" s="5" customFormat="1" ht="13.5">
      <c r="A74" s="40">
        <v>26</v>
      </c>
      <c r="B74" s="59" t="s">
        <v>96</v>
      </c>
      <c r="C74" s="60" t="s">
        <v>212</v>
      </c>
      <c r="D74" s="24">
        <v>11241</v>
      </c>
      <c r="E74" s="25">
        <v>10363</v>
      </c>
      <c r="F74" s="26">
        <v>6974</v>
      </c>
      <c r="G74" s="27">
        <f t="shared" si="8"/>
        <v>0.6729711473511532</v>
      </c>
      <c r="H74" s="27">
        <f t="shared" si="9"/>
        <v>20.650390813471002</v>
      </c>
      <c r="I74" s="28">
        <v>8223</v>
      </c>
      <c r="J74" s="28">
        <v>1476</v>
      </c>
      <c r="K74" s="28">
        <v>550</v>
      </c>
      <c r="L74" s="28">
        <v>114</v>
      </c>
      <c r="M74" s="28">
        <v>0</v>
      </c>
      <c r="N74" s="29">
        <f t="shared" si="10"/>
        <v>2140</v>
      </c>
      <c r="O74" s="26">
        <v>404</v>
      </c>
      <c r="P74" s="26">
        <v>1381</v>
      </c>
      <c r="Q74" s="26">
        <v>749</v>
      </c>
      <c r="R74" s="61"/>
      <c r="S74" s="5">
        <f t="shared" si="11"/>
        <v>10363</v>
      </c>
      <c r="T74" s="5">
        <f t="shared" si="12"/>
        <v>1</v>
      </c>
    </row>
    <row r="75" spans="1:20" s="5" customFormat="1" ht="13.5">
      <c r="A75" s="5">
        <v>27</v>
      </c>
      <c r="B75" s="62" t="s">
        <v>97</v>
      </c>
      <c r="C75" s="63" t="s">
        <v>213</v>
      </c>
      <c r="D75" s="33">
        <v>20223</v>
      </c>
      <c r="E75" s="34">
        <v>17218</v>
      </c>
      <c r="F75" s="35">
        <v>13239</v>
      </c>
      <c r="G75" s="36">
        <f t="shared" si="8"/>
        <v>0.7689046346846323</v>
      </c>
      <c r="H75" s="36">
        <f t="shared" si="9"/>
        <v>24.613776280636543</v>
      </c>
      <c r="I75" s="37">
        <v>12980</v>
      </c>
      <c r="J75" s="37">
        <v>2769</v>
      </c>
      <c r="K75" s="37">
        <v>1189</v>
      </c>
      <c r="L75" s="37">
        <v>280</v>
      </c>
      <c r="M75" s="37">
        <v>0</v>
      </c>
      <c r="N75" s="38">
        <f t="shared" si="10"/>
        <v>4238</v>
      </c>
      <c r="O75" s="35">
        <v>493</v>
      </c>
      <c r="P75" s="35">
        <v>2200</v>
      </c>
      <c r="Q75" s="35">
        <v>935</v>
      </c>
      <c r="R75" s="64"/>
      <c r="S75" s="5">
        <f t="shared" si="11"/>
        <v>17218</v>
      </c>
      <c r="T75" s="5">
        <f t="shared" si="12"/>
        <v>1</v>
      </c>
    </row>
    <row r="76" spans="1:20" s="40" customFormat="1" ht="13.5">
      <c r="A76" s="5">
        <v>27</v>
      </c>
      <c r="B76" s="62" t="s">
        <v>98</v>
      </c>
      <c r="C76" s="63" t="s">
        <v>232</v>
      </c>
      <c r="D76" s="33">
        <v>7715</v>
      </c>
      <c r="E76" s="142">
        <v>6962</v>
      </c>
      <c r="F76" s="35">
        <v>7713</v>
      </c>
      <c r="G76" s="143">
        <f>F76/E76</f>
        <v>1.1078713013501866</v>
      </c>
      <c r="H76" s="143">
        <f>N76/E76*100</f>
        <v>27.247917265153692</v>
      </c>
      <c r="I76" s="37">
        <v>5065</v>
      </c>
      <c r="J76" s="37">
        <v>1182</v>
      </c>
      <c r="K76" s="37">
        <v>572</v>
      </c>
      <c r="L76" s="37">
        <v>143</v>
      </c>
      <c r="M76" s="37">
        <v>0</v>
      </c>
      <c r="N76" s="144">
        <f>SUM(J76:M76)</f>
        <v>1897</v>
      </c>
      <c r="O76" s="35">
        <v>37</v>
      </c>
      <c r="P76" s="35">
        <v>856</v>
      </c>
      <c r="Q76" s="35">
        <v>12</v>
      </c>
      <c r="R76" s="64"/>
      <c r="S76" s="5">
        <f t="shared" si="11"/>
        <v>6962</v>
      </c>
      <c r="T76" s="5">
        <f t="shared" si="12"/>
        <v>1</v>
      </c>
    </row>
    <row r="77" spans="1:20" s="5" customFormat="1" ht="13.5">
      <c r="A77" s="5">
        <v>28</v>
      </c>
      <c r="B77" s="62" t="s">
        <v>99</v>
      </c>
      <c r="C77" s="63" t="s">
        <v>214</v>
      </c>
      <c r="D77" s="33">
        <v>12926</v>
      </c>
      <c r="E77" s="34">
        <v>12295</v>
      </c>
      <c r="F77" s="35">
        <v>8493</v>
      </c>
      <c r="G77" s="36">
        <f t="shared" si="8"/>
        <v>0.6907686051240342</v>
      </c>
      <c r="H77" s="36">
        <f t="shared" si="9"/>
        <v>18.73932492883286</v>
      </c>
      <c r="I77" s="37">
        <v>9991</v>
      </c>
      <c r="J77" s="37">
        <v>1541</v>
      </c>
      <c r="K77" s="37">
        <v>642</v>
      </c>
      <c r="L77" s="37">
        <v>118</v>
      </c>
      <c r="M77" s="37">
        <v>3</v>
      </c>
      <c r="N77" s="38">
        <f t="shared" si="10"/>
        <v>2304</v>
      </c>
      <c r="O77" s="35">
        <v>609</v>
      </c>
      <c r="P77" s="35">
        <v>2789</v>
      </c>
      <c r="Q77" s="35">
        <v>1344</v>
      </c>
      <c r="R77" s="64"/>
      <c r="S77" s="5">
        <f t="shared" si="11"/>
        <v>12295</v>
      </c>
      <c r="T77" s="5">
        <f t="shared" si="12"/>
        <v>1</v>
      </c>
    </row>
    <row r="78" spans="1:20" s="5" customFormat="1" ht="13.5">
      <c r="A78" s="40">
        <v>34</v>
      </c>
      <c r="B78" s="41" t="s">
        <v>100</v>
      </c>
      <c r="C78" s="65" t="s">
        <v>215</v>
      </c>
      <c r="D78" s="43">
        <v>11026</v>
      </c>
      <c r="E78" s="44">
        <v>9204</v>
      </c>
      <c r="F78" s="45">
        <v>5906</v>
      </c>
      <c r="G78" s="46">
        <f t="shared" si="8"/>
        <v>0.64167753150804</v>
      </c>
      <c r="H78" s="46">
        <f t="shared" si="9"/>
        <v>19.100391134289442</v>
      </c>
      <c r="I78" s="47">
        <v>7446</v>
      </c>
      <c r="J78" s="47">
        <v>1243</v>
      </c>
      <c r="K78" s="47">
        <v>393</v>
      </c>
      <c r="L78" s="47">
        <v>122</v>
      </c>
      <c r="M78" s="47">
        <v>0</v>
      </c>
      <c r="N78" s="48">
        <f t="shared" si="10"/>
        <v>1758</v>
      </c>
      <c r="O78" s="45">
        <v>100</v>
      </c>
      <c r="P78" s="45">
        <v>865</v>
      </c>
      <c r="Q78" s="45">
        <v>45</v>
      </c>
      <c r="R78" s="66"/>
      <c r="S78" s="5">
        <f t="shared" si="11"/>
        <v>9204</v>
      </c>
      <c r="T78" s="5">
        <f t="shared" si="12"/>
        <v>1</v>
      </c>
    </row>
    <row r="79" spans="1:20" s="5" customFormat="1" ht="13.5">
      <c r="A79" s="5">
        <v>40</v>
      </c>
      <c r="B79" s="59" t="s">
        <v>101</v>
      </c>
      <c r="C79" s="60" t="s">
        <v>9</v>
      </c>
      <c r="D79" s="24">
        <v>8377</v>
      </c>
      <c r="E79" s="25">
        <v>4759</v>
      </c>
      <c r="F79" s="26">
        <v>6853</v>
      </c>
      <c r="G79" s="27">
        <f t="shared" si="8"/>
        <v>1.4400084051271276</v>
      </c>
      <c r="H79" s="27">
        <f t="shared" si="9"/>
        <v>32.02353435595713</v>
      </c>
      <c r="I79" s="28">
        <v>3235</v>
      </c>
      <c r="J79" s="28">
        <v>962</v>
      </c>
      <c r="K79" s="28">
        <v>445</v>
      </c>
      <c r="L79" s="28">
        <v>117</v>
      </c>
      <c r="M79" s="28">
        <v>0</v>
      </c>
      <c r="N79" s="29">
        <f t="shared" si="10"/>
        <v>1524</v>
      </c>
      <c r="O79" s="26">
        <v>155</v>
      </c>
      <c r="P79" s="26">
        <v>835</v>
      </c>
      <c r="Q79" s="26">
        <v>157</v>
      </c>
      <c r="R79" s="61"/>
      <c r="S79" s="5">
        <f t="shared" si="11"/>
        <v>4759</v>
      </c>
      <c r="T79" s="5">
        <f t="shared" si="12"/>
        <v>1</v>
      </c>
    </row>
    <row r="80" spans="1:20" s="5" customFormat="1" ht="13.5">
      <c r="A80" s="5">
        <v>40</v>
      </c>
      <c r="B80" s="62" t="s">
        <v>102</v>
      </c>
      <c r="C80" s="63" t="s">
        <v>216</v>
      </c>
      <c r="D80" s="33">
        <v>12431</v>
      </c>
      <c r="E80" s="34">
        <v>11683</v>
      </c>
      <c r="F80" s="35">
        <v>8808</v>
      </c>
      <c r="G80" s="36">
        <f t="shared" si="8"/>
        <v>0.7539159462466832</v>
      </c>
      <c r="H80" s="36">
        <f t="shared" si="9"/>
        <v>22.56269793717367</v>
      </c>
      <c r="I80" s="37">
        <v>9047</v>
      </c>
      <c r="J80" s="37">
        <v>1858</v>
      </c>
      <c r="K80" s="37">
        <v>677</v>
      </c>
      <c r="L80" s="37">
        <v>101</v>
      </c>
      <c r="M80" s="37">
        <v>0</v>
      </c>
      <c r="N80" s="38">
        <f t="shared" si="10"/>
        <v>2636</v>
      </c>
      <c r="O80" s="35">
        <v>280</v>
      </c>
      <c r="P80" s="35">
        <v>1301</v>
      </c>
      <c r="Q80" s="35">
        <v>340</v>
      </c>
      <c r="R80" s="64"/>
      <c r="S80" s="5">
        <f t="shared" si="11"/>
        <v>11683</v>
      </c>
      <c r="T80" s="5">
        <f t="shared" si="12"/>
        <v>1</v>
      </c>
    </row>
    <row r="81" spans="1:20" s="5" customFormat="1" ht="13.5">
      <c r="A81" s="5">
        <v>1</v>
      </c>
      <c r="B81" s="62" t="s">
        <v>103</v>
      </c>
      <c r="C81" s="63" t="s">
        <v>217</v>
      </c>
      <c r="D81" s="33">
        <v>2873</v>
      </c>
      <c r="E81" s="34">
        <v>2563</v>
      </c>
      <c r="F81" s="35">
        <v>2711</v>
      </c>
      <c r="G81" s="36">
        <f t="shared" si="8"/>
        <v>1.0577448302770192</v>
      </c>
      <c r="H81" s="36">
        <f t="shared" si="9"/>
        <v>24.190401872805307</v>
      </c>
      <c r="I81" s="37">
        <v>1943</v>
      </c>
      <c r="J81" s="37">
        <v>368</v>
      </c>
      <c r="K81" s="37">
        <v>224</v>
      </c>
      <c r="L81" s="37">
        <v>28</v>
      </c>
      <c r="M81" s="37">
        <v>0</v>
      </c>
      <c r="N81" s="38">
        <f t="shared" si="10"/>
        <v>620</v>
      </c>
      <c r="O81" s="35">
        <v>22</v>
      </c>
      <c r="P81" s="35">
        <v>378</v>
      </c>
      <c r="Q81" s="35">
        <v>20</v>
      </c>
      <c r="R81" s="64"/>
      <c r="S81" s="5">
        <f t="shared" si="11"/>
        <v>2563</v>
      </c>
      <c r="T81" s="5">
        <f t="shared" si="12"/>
        <v>1</v>
      </c>
    </row>
    <row r="82" spans="1:20" s="5" customFormat="1" ht="13.5">
      <c r="A82" s="5">
        <v>1</v>
      </c>
      <c r="B82" s="62" t="s">
        <v>104</v>
      </c>
      <c r="C82" s="63" t="s">
        <v>247</v>
      </c>
      <c r="D82" s="33">
        <v>1864</v>
      </c>
      <c r="E82" s="34">
        <v>1654</v>
      </c>
      <c r="F82" s="35">
        <v>2251</v>
      </c>
      <c r="G82" s="36">
        <f t="shared" si="8"/>
        <v>1.3609431680773882</v>
      </c>
      <c r="H82" s="36">
        <f>N82/E82*100</f>
        <v>30.04836759371221</v>
      </c>
      <c r="I82" s="37">
        <v>1157</v>
      </c>
      <c r="J82" s="37">
        <v>284</v>
      </c>
      <c r="K82" s="37">
        <v>178</v>
      </c>
      <c r="L82" s="37">
        <v>35</v>
      </c>
      <c r="M82" s="37">
        <v>0</v>
      </c>
      <c r="N82" s="38">
        <f>SUM(J82:M82)</f>
        <v>497</v>
      </c>
      <c r="O82" s="35">
        <v>220</v>
      </c>
      <c r="P82" s="35">
        <v>186</v>
      </c>
      <c r="Q82" s="35">
        <v>110</v>
      </c>
      <c r="R82" s="64"/>
      <c r="S82" s="5">
        <f t="shared" si="11"/>
        <v>1654</v>
      </c>
      <c r="T82" s="5">
        <f t="shared" si="12"/>
        <v>1</v>
      </c>
    </row>
    <row r="83" spans="1:20" s="5" customFormat="1" ht="13.5">
      <c r="A83" s="5">
        <v>2</v>
      </c>
      <c r="B83" s="41" t="s">
        <v>105</v>
      </c>
      <c r="C83" s="65" t="s">
        <v>296</v>
      </c>
      <c r="D83" s="43">
        <v>2413</v>
      </c>
      <c r="E83" s="44">
        <v>2249</v>
      </c>
      <c r="F83" s="45">
        <v>3274</v>
      </c>
      <c r="G83" s="46">
        <f t="shared" si="8"/>
        <v>1.4557581147176524</v>
      </c>
      <c r="H83" s="46">
        <f>N83/E83*100</f>
        <v>33.4370831480658</v>
      </c>
      <c r="I83" s="47">
        <v>1497</v>
      </c>
      <c r="J83" s="47">
        <v>448</v>
      </c>
      <c r="K83" s="47">
        <v>243</v>
      </c>
      <c r="L83" s="47">
        <v>61</v>
      </c>
      <c r="M83" s="47">
        <v>0</v>
      </c>
      <c r="N83" s="48">
        <f>SUM(J83:M83)</f>
        <v>752</v>
      </c>
      <c r="O83" s="45">
        <v>22</v>
      </c>
      <c r="P83" s="45">
        <v>250</v>
      </c>
      <c r="Q83" s="45">
        <v>274</v>
      </c>
      <c r="R83" s="66"/>
      <c r="S83" s="5">
        <f t="shared" si="11"/>
        <v>2249</v>
      </c>
      <c r="T83" s="5">
        <f t="shared" si="12"/>
        <v>1</v>
      </c>
    </row>
    <row r="84" spans="1:20" s="5" customFormat="1" ht="13.5">
      <c r="A84" s="5">
        <v>3</v>
      </c>
      <c r="B84" s="59" t="s">
        <v>106</v>
      </c>
      <c r="C84" s="60" t="s">
        <v>309</v>
      </c>
      <c r="D84" s="24">
        <v>2468</v>
      </c>
      <c r="E84" s="25">
        <v>2413</v>
      </c>
      <c r="F84" s="26">
        <v>2629</v>
      </c>
      <c r="G84" s="117">
        <f t="shared" si="8"/>
        <v>1.0895151263986738</v>
      </c>
      <c r="H84" s="117">
        <f>N84/E84*100</f>
        <v>25.984251968503933</v>
      </c>
      <c r="I84" s="28">
        <v>1786</v>
      </c>
      <c r="J84" s="28">
        <v>375</v>
      </c>
      <c r="K84" s="28">
        <v>209</v>
      </c>
      <c r="L84" s="28">
        <v>43</v>
      </c>
      <c r="M84" s="28">
        <v>0</v>
      </c>
      <c r="N84" s="29">
        <f>SUM(J84:M84)</f>
        <v>627</v>
      </c>
      <c r="O84" s="26">
        <v>34</v>
      </c>
      <c r="P84" s="26">
        <v>260</v>
      </c>
      <c r="Q84" s="26">
        <v>21</v>
      </c>
      <c r="R84" s="61"/>
      <c r="S84" s="5">
        <f t="shared" si="11"/>
        <v>2413</v>
      </c>
      <c r="T84" s="5">
        <f t="shared" si="12"/>
        <v>1</v>
      </c>
    </row>
    <row r="85" spans="1:20" s="5" customFormat="1" ht="13.5">
      <c r="A85" s="5">
        <v>5</v>
      </c>
      <c r="B85" s="62" t="s">
        <v>107</v>
      </c>
      <c r="C85" s="63" t="s">
        <v>218</v>
      </c>
      <c r="D85" s="33">
        <v>2468</v>
      </c>
      <c r="E85" s="34">
        <v>2368</v>
      </c>
      <c r="F85" s="35">
        <v>3376</v>
      </c>
      <c r="G85" s="36">
        <f t="shared" si="8"/>
        <v>1.4256756756756757</v>
      </c>
      <c r="H85" s="36">
        <f>N85/E85*100</f>
        <v>35.00844594594595</v>
      </c>
      <c r="I85" s="37">
        <v>1539</v>
      </c>
      <c r="J85" s="37">
        <v>492</v>
      </c>
      <c r="K85" s="37">
        <v>283</v>
      </c>
      <c r="L85" s="37">
        <v>54</v>
      </c>
      <c r="M85" s="37">
        <v>0</v>
      </c>
      <c r="N85" s="38">
        <f t="shared" si="10"/>
        <v>829</v>
      </c>
      <c r="O85" s="35">
        <v>42</v>
      </c>
      <c r="P85" s="35">
        <v>240</v>
      </c>
      <c r="Q85" s="35">
        <v>101</v>
      </c>
      <c r="R85" s="64"/>
      <c r="S85" s="5">
        <f t="shared" si="11"/>
        <v>2368</v>
      </c>
      <c r="T85" s="5">
        <f t="shared" si="12"/>
        <v>1</v>
      </c>
    </row>
    <row r="86" spans="1:20" s="5" customFormat="1" ht="13.5">
      <c r="A86" s="5">
        <v>7</v>
      </c>
      <c r="B86" s="62" t="s">
        <v>108</v>
      </c>
      <c r="C86" s="63" t="s">
        <v>219</v>
      </c>
      <c r="D86" s="33">
        <v>3064</v>
      </c>
      <c r="E86" s="34">
        <v>2901</v>
      </c>
      <c r="F86" s="35">
        <v>3759</v>
      </c>
      <c r="G86" s="36">
        <f t="shared" si="8"/>
        <v>1.295760082730093</v>
      </c>
      <c r="H86" s="36">
        <f t="shared" si="9"/>
        <v>28.300586004825924</v>
      </c>
      <c r="I86" s="37">
        <v>2080</v>
      </c>
      <c r="J86" s="37">
        <v>479</v>
      </c>
      <c r="K86" s="37">
        <v>285</v>
      </c>
      <c r="L86" s="37">
        <v>57</v>
      </c>
      <c r="M86" s="37">
        <v>0</v>
      </c>
      <c r="N86" s="38">
        <f t="shared" si="10"/>
        <v>821</v>
      </c>
      <c r="O86" s="35">
        <v>201</v>
      </c>
      <c r="P86" s="35">
        <v>456</v>
      </c>
      <c r="Q86" s="35">
        <v>170</v>
      </c>
      <c r="R86" s="64"/>
      <c r="S86" s="5">
        <f t="shared" si="11"/>
        <v>2901</v>
      </c>
      <c r="T86" s="5">
        <f t="shared" si="12"/>
        <v>1</v>
      </c>
    </row>
    <row r="87" spans="1:20" s="5" customFormat="1" ht="13.5">
      <c r="A87" s="5">
        <v>7</v>
      </c>
      <c r="B87" s="62" t="s">
        <v>109</v>
      </c>
      <c r="C87" s="63" t="s">
        <v>10</v>
      </c>
      <c r="D87" s="33">
        <v>3005</v>
      </c>
      <c r="E87" s="34">
        <v>2706</v>
      </c>
      <c r="F87" s="35">
        <v>3248</v>
      </c>
      <c r="G87" s="36">
        <f t="shared" si="8"/>
        <v>1.2002956393200295</v>
      </c>
      <c r="H87" s="36">
        <f t="shared" si="9"/>
        <v>34.368070953436806</v>
      </c>
      <c r="I87" s="37">
        <v>1776</v>
      </c>
      <c r="J87" s="37">
        <v>569</v>
      </c>
      <c r="K87" s="37">
        <v>297</v>
      </c>
      <c r="L87" s="37">
        <v>64</v>
      </c>
      <c r="M87" s="37">
        <v>0</v>
      </c>
      <c r="N87" s="38">
        <f t="shared" si="10"/>
        <v>930</v>
      </c>
      <c r="O87" s="35">
        <v>8</v>
      </c>
      <c r="P87" s="35">
        <v>197</v>
      </c>
      <c r="Q87" s="35">
        <v>0</v>
      </c>
      <c r="R87" s="64"/>
      <c r="S87" s="5">
        <f t="shared" si="11"/>
        <v>2706</v>
      </c>
      <c r="T87" s="5">
        <f t="shared" si="12"/>
        <v>1</v>
      </c>
    </row>
    <row r="88" spans="1:20" s="5" customFormat="1" ht="13.5">
      <c r="A88" s="5">
        <v>9</v>
      </c>
      <c r="B88" s="41" t="s">
        <v>110</v>
      </c>
      <c r="C88" s="65" t="s">
        <v>11</v>
      </c>
      <c r="D88" s="43">
        <v>5057</v>
      </c>
      <c r="E88" s="44">
        <v>4607</v>
      </c>
      <c r="F88" s="45">
        <v>3652</v>
      </c>
      <c r="G88" s="46">
        <f t="shared" si="8"/>
        <v>0.7927067505969178</v>
      </c>
      <c r="H88" s="46">
        <f t="shared" si="9"/>
        <v>22.031690905144348</v>
      </c>
      <c r="I88" s="47">
        <v>3592</v>
      </c>
      <c r="J88" s="47">
        <v>687</v>
      </c>
      <c r="K88" s="47">
        <v>270</v>
      </c>
      <c r="L88" s="47">
        <v>57</v>
      </c>
      <c r="M88" s="47">
        <v>1</v>
      </c>
      <c r="N88" s="48">
        <f t="shared" si="10"/>
        <v>1015</v>
      </c>
      <c r="O88" s="45">
        <v>208</v>
      </c>
      <c r="P88" s="45">
        <v>599</v>
      </c>
      <c r="Q88" s="45">
        <v>412</v>
      </c>
      <c r="R88" s="66"/>
      <c r="S88" s="5">
        <f t="shared" si="11"/>
        <v>4607</v>
      </c>
      <c r="T88" s="5">
        <f t="shared" si="12"/>
        <v>1</v>
      </c>
    </row>
    <row r="89" spans="1:20" s="5" customFormat="1" ht="13.5">
      <c r="A89" s="5">
        <v>11</v>
      </c>
      <c r="B89" s="59" t="s">
        <v>111</v>
      </c>
      <c r="C89" s="60" t="s">
        <v>220</v>
      </c>
      <c r="D89" s="24">
        <v>2822</v>
      </c>
      <c r="E89" s="25">
        <v>2542</v>
      </c>
      <c r="F89" s="26">
        <v>2095</v>
      </c>
      <c r="G89" s="187">
        <f t="shared" si="8"/>
        <v>0.8241542092840283</v>
      </c>
      <c r="H89" s="187">
        <f t="shared" si="9"/>
        <v>21.16443745082612</v>
      </c>
      <c r="I89" s="28">
        <v>2004</v>
      </c>
      <c r="J89" s="28">
        <v>352</v>
      </c>
      <c r="K89" s="28">
        <v>154</v>
      </c>
      <c r="L89" s="28">
        <v>32</v>
      </c>
      <c r="M89" s="28">
        <v>0</v>
      </c>
      <c r="N89" s="29">
        <f t="shared" si="10"/>
        <v>538</v>
      </c>
      <c r="O89" s="26">
        <v>52</v>
      </c>
      <c r="P89" s="26">
        <v>188</v>
      </c>
      <c r="Q89" s="26">
        <v>57</v>
      </c>
      <c r="R89" s="61"/>
      <c r="S89" s="5">
        <f t="shared" si="11"/>
        <v>2542</v>
      </c>
      <c r="T89" s="5">
        <f t="shared" si="12"/>
        <v>1</v>
      </c>
    </row>
    <row r="90" spans="1:20" s="5" customFormat="1" ht="13.5">
      <c r="A90" s="5">
        <v>12</v>
      </c>
      <c r="B90" s="62" t="s">
        <v>112</v>
      </c>
      <c r="C90" s="63" t="s">
        <v>221</v>
      </c>
      <c r="D90" s="33">
        <v>5612</v>
      </c>
      <c r="E90" s="34">
        <v>4831</v>
      </c>
      <c r="F90" s="35">
        <v>3183</v>
      </c>
      <c r="G90" s="36">
        <f t="shared" si="8"/>
        <v>0.6588697992134134</v>
      </c>
      <c r="H90" s="36">
        <f t="shared" si="9"/>
        <v>19.043676257503623</v>
      </c>
      <c r="I90" s="37">
        <v>3911</v>
      </c>
      <c r="J90" s="37">
        <v>633</v>
      </c>
      <c r="K90" s="37">
        <v>238</v>
      </c>
      <c r="L90" s="37">
        <v>49</v>
      </c>
      <c r="M90" s="37">
        <v>0</v>
      </c>
      <c r="N90" s="38">
        <f t="shared" si="10"/>
        <v>920</v>
      </c>
      <c r="O90" s="35">
        <v>99</v>
      </c>
      <c r="P90" s="35">
        <v>495</v>
      </c>
      <c r="Q90" s="35">
        <v>176</v>
      </c>
      <c r="R90" s="64"/>
      <c r="S90" s="5">
        <f t="shared" si="11"/>
        <v>4831</v>
      </c>
      <c r="T90" s="5">
        <f t="shared" si="12"/>
        <v>1</v>
      </c>
    </row>
    <row r="91" spans="1:20" s="5" customFormat="1" ht="13.5">
      <c r="A91" s="5">
        <v>12</v>
      </c>
      <c r="B91" s="62" t="s">
        <v>113</v>
      </c>
      <c r="C91" s="63" t="s">
        <v>310</v>
      </c>
      <c r="D91" s="33">
        <v>3576</v>
      </c>
      <c r="E91" s="34">
        <v>3159</v>
      </c>
      <c r="F91" s="35">
        <v>3058</v>
      </c>
      <c r="G91" s="117">
        <f t="shared" si="8"/>
        <v>0.9680278569167458</v>
      </c>
      <c r="H91" s="117">
        <f t="shared" si="9"/>
        <v>24.15321304210193</v>
      </c>
      <c r="I91" s="37">
        <v>2396</v>
      </c>
      <c r="J91" s="37">
        <v>491</v>
      </c>
      <c r="K91" s="37">
        <v>232</v>
      </c>
      <c r="L91" s="37">
        <v>40</v>
      </c>
      <c r="M91" s="37">
        <v>0</v>
      </c>
      <c r="N91" s="38">
        <f t="shared" si="10"/>
        <v>763</v>
      </c>
      <c r="O91" s="35">
        <v>114</v>
      </c>
      <c r="P91" s="35">
        <v>446</v>
      </c>
      <c r="Q91" s="35">
        <v>286</v>
      </c>
      <c r="R91" s="64"/>
      <c r="S91" s="5">
        <f t="shared" si="11"/>
        <v>3159</v>
      </c>
      <c r="T91" s="5">
        <f t="shared" si="12"/>
        <v>1</v>
      </c>
    </row>
    <row r="92" spans="1:20" s="5" customFormat="1" ht="13.5">
      <c r="A92" s="5">
        <v>14</v>
      </c>
      <c r="B92" s="62" t="s">
        <v>114</v>
      </c>
      <c r="C92" s="63" t="s">
        <v>21</v>
      </c>
      <c r="D92" s="33">
        <v>3474</v>
      </c>
      <c r="E92" s="34">
        <v>3257</v>
      </c>
      <c r="F92" s="35">
        <v>4162</v>
      </c>
      <c r="G92" s="36">
        <f t="shared" si="8"/>
        <v>1.277863064169481</v>
      </c>
      <c r="H92" s="36">
        <f t="shared" si="9"/>
        <v>30.11974209395149</v>
      </c>
      <c r="I92" s="37">
        <v>2276</v>
      </c>
      <c r="J92" s="37">
        <v>588</v>
      </c>
      <c r="K92" s="37">
        <v>337</v>
      </c>
      <c r="L92" s="37">
        <v>56</v>
      </c>
      <c r="M92" s="37">
        <v>0</v>
      </c>
      <c r="N92" s="38">
        <f t="shared" si="10"/>
        <v>981</v>
      </c>
      <c r="O92" s="35">
        <v>536</v>
      </c>
      <c r="P92" s="35">
        <v>781</v>
      </c>
      <c r="Q92" s="35">
        <v>172</v>
      </c>
      <c r="R92" s="64"/>
      <c r="S92" s="5">
        <f t="shared" si="11"/>
        <v>3257</v>
      </c>
      <c r="T92" s="5">
        <f t="shared" si="12"/>
        <v>1</v>
      </c>
    </row>
    <row r="93" spans="1:20" s="5" customFormat="1" ht="13.5">
      <c r="A93" s="5">
        <v>14</v>
      </c>
      <c r="B93" s="41" t="s">
        <v>115</v>
      </c>
      <c r="C93" s="65" t="s">
        <v>22</v>
      </c>
      <c r="D93" s="43">
        <v>6081</v>
      </c>
      <c r="E93" s="44">
        <v>5268</v>
      </c>
      <c r="F93" s="45">
        <v>4847</v>
      </c>
      <c r="G93" s="46">
        <f t="shared" si="8"/>
        <v>0.920083523158694</v>
      </c>
      <c r="H93" s="46">
        <f t="shared" si="9"/>
        <v>24.183750949126804</v>
      </c>
      <c r="I93" s="47">
        <v>3994</v>
      </c>
      <c r="J93" s="47">
        <v>853</v>
      </c>
      <c r="K93" s="47">
        <v>366</v>
      </c>
      <c r="L93" s="47">
        <v>55</v>
      </c>
      <c r="M93" s="47">
        <v>0</v>
      </c>
      <c r="N93" s="48">
        <f>SUM(J93:M93)</f>
        <v>1274</v>
      </c>
      <c r="O93" s="45">
        <v>19</v>
      </c>
      <c r="P93" s="45">
        <v>555</v>
      </c>
      <c r="Q93" s="45">
        <v>0</v>
      </c>
      <c r="R93" s="66"/>
      <c r="S93" s="5">
        <f t="shared" si="11"/>
        <v>5268</v>
      </c>
      <c r="T93" s="5">
        <f t="shared" si="12"/>
        <v>1</v>
      </c>
    </row>
    <row r="94" spans="1:20" s="5" customFormat="1" ht="13.5">
      <c r="A94" s="5">
        <v>16</v>
      </c>
      <c r="B94" s="59" t="s">
        <v>116</v>
      </c>
      <c r="C94" s="60" t="s">
        <v>223</v>
      </c>
      <c r="D94" s="24">
        <v>3673</v>
      </c>
      <c r="E94" s="25">
        <v>3469</v>
      </c>
      <c r="F94" s="26">
        <v>3798</v>
      </c>
      <c r="G94" s="27">
        <f t="shared" si="8"/>
        <v>1.0948400115307004</v>
      </c>
      <c r="H94" s="27">
        <f t="shared" si="9"/>
        <v>28.04842894205823</v>
      </c>
      <c r="I94" s="28">
        <v>2496</v>
      </c>
      <c r="J94" s="28">
        <v>634</v>
      </c>
      <c r="K94" s="28">
        <v>297</v>
      </c>
      <c r="L94" s="28">
        <v>42</v>
      </c>
      <c r="M94" s="28">
        <v>0</v>
      </c>
      <c r="N94" s="29">
        <f t="shared" si="10"/>
        <v>973</v>
      </c>
      <c r="O94" s="26">
        <v>65</v>
      </c>
      <c r="P94" s="26">
        <v>391</v>
      </c>
      <c r="Q94" s="26">
        <v>226</v>
      </c>
      <c r="R94" s="61"/>
      <c r="S94" s="5">
        <f t="shared" si="11"/>
        <v>3469</v>
      </c>
      <c r="T94" s="5">
        <f t="shared" si="12"/>
        <v>1</v>
      </c>
    </row>
    <row r="95" spans="1:20" s="5" customFormat="1" ht="13.5">
      <c r="A95" s="5">
        <v>17</v>
      </c>
      <c r="B95" s="62" t="s">
        <v>117</v>
      </c>
      <c r="C95" s="63" t="s">
        <v>224</v>
      </c>
      <c r="D95" s="33">
        <v>3867</v>
      </c>
      <c r="E95" s="34">
        <v>3702</v>
      </c>
      <c r="F95" s="35">
        <v>2370</v>
      </c>
      <c r="G95" s="36">
        <f t="shared" si="8"/>
        <v>0.640194489465154</v>
      </c>
      <c r="H95" s="36">
        <f t="shared" si="9"/>
        <v>17.3419773095624</v>
      </c>
      <c r="I95" s="37">
        <v>3060</v>
      </c>
      <c r="J95" s="37">
        <v>455</v>
      </c>
      <c r="K95" s="37">
        <v>164</v>
      </c>
      <c r="L95" s="37">
        <v>23</v>
      </c>
      <c r="M95" s="37">
        <v>0</v>
      </c>
      <c r="N95" s="38">
        <f t="shared" si="10"/>
        <v>642</v>
      </c>
      <c r="O95" s="35">
        <v>88</v>
      </c>
      <c r="P95" s="35">
        <v>486</v>
      </c>
      <c r="Q95" s="35">
        <v>471</v>
      </c>
      <c r="R95" s="64"/>
      <c r="S95" s="5">
        <f t="shared" si="11"/>
        <v>3702</v>
      </c>
      <c r="T95" s="5">
        <f t="shared" si="12"/>
        <v>1</v>
      </c>
    </row>
    <row r="96" spans="1:20" s="5" customFormat="1" ht="13.5">
      <c r="A96" s="5">
        <v>20</v>
      </c>
      <c r="B96" s="62" t="s">
        <v>118</v>
      </c>
      <c r="C96" s="63" t="s">
        <v>225</v>
      </c>
      <c r="D96" s="33">
        <v>3371</v>
      </c>
      <c r="E96" s="34">
        <v>3240</v>
      </c>
      <c r="F96" s="35">
        <v>2755</v>
      </c>
      <c r="G96" s="36">
        <f t="shared" si="8"/>
        <v>0.8503086419753086</v>
      </c>
      <c r="H96" s="36">
        <f t="shared" si="9"/>
        <v>24.537037037037038</v>
      </c>
      <c r="I96" s="37">
        <v>2445</v>
      </c>
      <c r="J96" s="37">
        <v>558</v>
      </c>
      <c r="K96" s="37">
        <v>199</v>
      </c>
      <c r="L96" s="37">
        <v>38</v>
      </c>
      <c r="M96" s="37">
        <v>0</v>
      </c>
      <c r="N96" s="38">
        <f t="shared" si="10"/>
        <v>795</v>
      </c>
      <c r="O96" s="35">
        <v>49</v>
      </c>
      <c r="P96" s="35">
        <v>404</v>
      </c>
      <c r="Q96" s="35">
        <v>0</v>
      </c>
      <c r="R96" s="64"/>
      <c r="S96" s="5">
        <f t="shared" si="11"/>
        <v>3240</v>
      </c>
      <c r="T96" s="5">
        <f t="shared" si="12"/>
        <v>1</v>
      </c>
    </row>
    <row r="97" spans="1:20" s="5" customFormat="1" ht="13.5">
      <c r="A97" s="5">
        <v>21</v>
      </c>
      <c r="B97" s="62" t="s">
        <v>119</v>
      </c>
      <c r="C97" s="63" t="s">
        <v>226</v>
      </c>
      <c r="D97" s="33">
        <v>3556</v>
      </c>
      <c r="E97" s="34">
        <v>3254</v>
      </c>
      <c r="F97" s="35">
        <v>1484</v>
      </c>
      <c r="G97" s="36">
        <f t="shared" si="8"/>
        <v>0.4560540872771973</v>
      </c>
      <c r="H97" s="36">
        <f t="shared" si="9"/>
        <v>13.767670559311618</v>
      </c>
      <c r="I97" s="37">
        <v>2806</v>
      </c>
      <c r="J97" s="37">
        <v>315</v>
      </c>
      <c r="K97" s="37">
        <v>108</v>
      </c>
      <c r="L97" s="37">
        <v>25</v>
      </c>
      <c r="M97" s="37">
        <v>0</v>
      </c>
      <c r="N97" s="38">
        <f t="shared" si="10"/>
        <v>448</v>
      </c>
      <c r="O97" s="35">
        <v>21</v>
      </c>
      <c r="P97" s="35">
        <v>471</v>
      </c>
      <c r="Q97" s="35">
        <v>262</v>
      </c>
      <c r="R97" s="64"/>
      <c r="S97" s="5">
        <f t="shared" si="11"/>
        <v>3254</v>
      </c>
      <c r="T97" s="5">
        <f t="shared" si="12"/>
        <v>1</v>
      </c>
    </row>
    <row r="98" spans="1:20" s="40" customFormat="1" ht="13.5">
      <c r="A98" s="5">
        <v>23</v>
      </c>
      <c r="B98" s="41" t="s">
        <v>120</v>
      </c>
      <c r="C98" s="65" t="s">
        <v>229</v>
      </c>
      <c r="D98" s="43">
        <v>3648</v>
      </c>
      <c r="E98" s="44">
        <v>3394</v>
      </c>
      <c r="F98" s="45">
        <v>4330</v>
      </c>
      <c r="G98" s="46">
        <f t="shared" si="8"/>
        <v>1.2757807896287567</v>
      </c>
      <c r="H98" s="46">
        <f t="shared" si="9"/>
        <v>24.33706540954626</v>
      </c>
      <c r="I98" s="47">
        <v>2568</v>
      </c>
      <c r="J98" s="47">
        <v>535</v>
      </c>
      <c r="K98" s="47">
        <v>234</v>
      </c>
      <c r="L98" s="47">
        <v>57</v>
      </c>
      <c r="M98" s="47">
        <v>0</v>
      </c>
      <c r="N98" s="48">
        <f t="shared" si="10"/>
        <v>826</v>
      </c>
      <c r="O98" s="45">
        <v>79</v>
      </c>
      <c r="P98" s="45">
        <v>447</v>
      </c>
      <c r="Q98" s="45">
        <v>12</v>
      </c>
      <c r="R98" s="66"/>
      <c r="S98" s="5">
        <f t="shared" si="11"/>
        <v>3394</v>
      </c>
      <c r="T98" s="5">
        <f t="shared" si="12"/>
        <v>1</v>
      </c>
    </row>
    <row r="99" spans="1:20" s="5" customFormat="1" ht="13.5">
      <c r="A99" s="5">
        <v>23</v>
      </c>
      <c r="B99" s="59" t="s">
        <v>121</v>
      </c>
      <c r="C99" s="60" t="s">
        <v>230</v>
      </c>
      <c r="D99" s="24">
        <v>4199</v>
      </c>
      <c r="E99" s="25">
        <v>3843</v>
      </c>
      <c r="F99" s="26">
        <v>2427</v>
      </c>
      <c r="G99" s="27">
        <f t="shared" si="8"/>
        <v>0.6315378610460578</v>
      </c>
      <c r="H99" s="27">
        <f t="shared" si="9"/>
        <v>17.64246682279469</v>
      </c>
      <c r="I99" s="28">
        <v>3165</v>
      </c>
      <c r="J99" s="28">
        <v>445</v>
      </c>
      <c r="K99" s="28">
        <v>193</v>
      </c>
      <c r="L99" s="28">
        <v>40</v>
      </c>
      <c r="M99" s="28">
        <v>0</v>
      </c>
      <c r="N99" s="29">
        <f t="shared" si="10"/>
        <v>678</v>
      </c>
      <c r="O99" s="26">
        <v>166</v>
      </c>
      <c r="P99" s="26">
        <v>504</v>
      </c>
      <c r="Q99" s="26">
        <v>205</v>
      </c>
      <c r="R99" s="61"/>
      <c r="S99" s="5">
        <f t="shared" si="11"/>
        <v>3843</v>
      </c>
      <c r="T99" s="5">
        <f t="shared" si="12"/>
        <v>1</v>
      </c>
    </row>
    <row r="100" spans="1:20" s="5" customFormat="1" ht="13.5">
      <c r="A100" s="5">
        <v>23</v>
      </c>
      <c r="B100" s="62" t="s">
        <v>122</v>
      </c>
      <c r="C100" s="63" t="s">
        <v>231</v>
      </c>
      <c r="D100" s="33">
        <v>3742</v>
      </c>
      <c r="E100" s="34">
        <v>3530</v>
      </c>
      <c r="F100" s="35">
        <v>2865</v>
      </c>
      <c r="G100" s="36">
        <f t="shared" si="8"/>
        <v>0.8116147308781869</v>
      </c>
      <c r="H100" s="36">
        <f t="shared" si="9"/>
        <v>20.708215297450426</v>
      </c>
      <c r="I100" s="37">
        <v>2799</v>
      </c>
      <c r="J100" s="37">
        <v>480</v>
      </c>
      <c r="K100" s="37">
        <v>190</v>
      </c>
      <c r="L100" s="37">
        <v>61</v>
      </c>
      <c r="M100" s="37">
        <v>0</v>
      </c>
      <c r="N100" s="38">
        <f t="shared" si="10"/>
        <v>731</v>
      </c>
      <c r="O100" s="35">
        <v>72</v>
      </c>
      <c r="P100" s="35">
        <v>568</v>
      </c>
      <c r="Q100" s="35">
        <v>212</v>
      </c>
      <c r="R100" s="64"/>
      <c r="S100" s="5">
        <f t="shared" si="11"/>
        <v>3530</v>
      </c>
      <c r="T100" s="5">
        <f t="shared" si="12"/>
        <v>1</v>
      </c>
    </row>
    <row r="101" spans="1:20" s="5" customFormat="1" ht="13.5">
      <c r="A101" s="5">
        <v>27</v>
      </c>
      <c r="B101" s="62" t="s">
        <v>123</v>
      </c>
      <c r="C101" s="63" t="s">
        <v>233</v>
      </c>
      <c r="D101" s="33">
        <v>3137</v>
      </c>
      <c r="E101" s="34">
        <v>2871</v>
      </c>
      <c r="F101" s="35">
        <v>2439</v>
      </c>
      <c r="G101" s="36">
        <f t="shared" si="8"/>
        <v>0.8495297805642633</v>
      </c>
      <c r="H101" s="36">
        <f t="shared" si="9"/>
        <v>23.127830024381748</v>
      </c>
      <c r="I101" s="37">
        <v>2207</v>
      </c>
      <c r="J101" s="37">
        <v>436</v>
      </c>
      <c r="K101" s="37">
        <v>197</v>
      </c>
      <c r="L101" s="37">
        <v>31</v>
      </c>
      <c r="M101" s="37">
        <v>0</v>
      </c>
      <c r="N101" s="38">
        <f t="shared" si="10"/>
        <v>664</v>
      </c>
      <c r="O101" s="35">
        <v>41</v>
      </c>
      <c r="P101" s="35">
        <v>276</v>
      </c>
      <c r="Q101" s="35">
        <v>134</v>
      </c>
      <c r="R101" s="64"/>
      <c r="S101" s="5">
        <f t="shared" si="11"/>
        <v>2871</v>
      </c>
      <c r="T101" s="5">
        <f t="shared" si="12"/>
        <v>1</v>
      </c>
    </row>
    <row r="102" spans="1:20" s="5" customFormat="1" ht="13.5">
      <c r="A102" s="5">
        <v>27</v>
      </c>
      <c r="B102" s="62" t="s">
        <v>124</v>
      </c>
      <c r="C102" s="63" t="s">
        <v>14</v>
      </c>
      <c r="D102" s="33">
        <v>4195</v>
      </c>
      <c r="E102" s="34">
        <v>3673</v>
      </c>
      <c r="F102" s="35">
        <v>3619</v>
      </c>
      <c r="G102" s="36">
        <f>F102/E102</f>
        <v>0.9852981214266268</v>
      </c>
      <c r="H102" s="36">
        <f>N102/E102*100</f>
        <v>25.156547781105367</v>
      </c>
      <c r="I102" s="37">
        <v>2749</v>
      </c>
      <c r="J102" s="37">
        <v>653</v>
      </c>
      <c r="K102" s="37">
        <v>232</v>
      </c>
      <c r="L102" s="37">
        <v>39</v>
      </c>
      <c r="M102" s="37">
        <v>0</v>
      </c>
      <c r="N102" s="38">
        <f>SUM(J102:M102)</f>
        <v>924</v>
      </c>
      <c r="O102" s="35">
        <v>504</v>
      </c>
      <c r="P102" s="35">
        <v>17</v>
      </c>
      <c r="Q102" s="35">
        <v>71</v>
      </c>
      <c r="R102" s="64"/>
      <c r="S102" s="5">
        <f t="shared" si="11"/>
        <v>3673</v>
      </c>
      <c r="T102" s="5">
        <f t="shared" si="12"/>
        <v>1</v>
      </c>
    </row>
    <row r="103" spans="1:20" s="5" customFormat="1" ht="13.5">
      <c r="A103" s="5">
        <v>28</v>
      </c>
      <c r="B103" s="41" t="s">
        <v>125</v>
      </c>
      <c r="C103" s="65" t="s">
        <v>318</v>
      </c>
      <c r="D103" s="43">
        <v>4717</v>
      </c>
      <c r="E103" s="44">
        <v>4316</v>
      </c>
      <c r="F103" s="45">
        <v>2246</v>
      </c>
      <c r="G103" s="46">
        <f>F103/E103</f>
        <v>0.5203892493049119</v>
      </c>
      <c r="H103" s="46">
        <f>N103/E103*100</f>
        <v>16.682113067655237</v>
      </c>
      <c r="I103" s="47">
        <v>3596</v>
      </c>
      <c r="J103" s="47">
        <v>517</v>
      </c>
      <c r="K103" s="47">
        <v>165</v>
      </c>
      <c r="L103" s="47">
        <v>38</v>
      </c>
      <c r="M103" s="47">
        <v>0</v>
      </c>
      <c r="N103" s="48">
        <f t="shared" si="10"/>
        <v>720</v>
      </c>
      <c r="O103" s="45">
        <v>109</v>
      </c>
      <c r="P103" s="45">
        <v>565</v>
      </c>
      <c r="Q103" s="45">
        <v>385</v>
      </c>
      <c r="R103" s="66"/>
      <c r="S103" s="5">
        <f t="shared" si="11"/>
        <v>4316</v>
      </c>
      <c r="T103" s="5">
        <f t="shared" si="12"/>
        <v>1</v>
      </c>
    </row>
    <row r="104" spans="1:20" s="5" customFormat="1" ht="13.5">
      <c r="A104" s="5">
        <v>28</v>
      </c>
      <c r="B104" s="59" t="s">
        <v>126</v>
      </c>
      <c r="C104" s="60" t="s">
        <v>234</v>
      </c>
      <c r="D104" s="24">
        <v>5101</v>
      </c>
      <c r="E104" s="25">
        <v>4810</v>
      </c>
      <c r="F104" s="26">
        <v>3618</v>
      </c>
      <c r="G104" s="27">
        <f t="shared" si="8"/>
        <v>0.7521829521829522</v>
      </c>
      <c r="H104" s="27">
        <f t="shared" si="9"/>
        <v>20.062370062370064</v>
      </c>
      <c r="I104" s="28">
        <v>3845</v>
      </c>
      <c r="J104" s="28">
        <v>629</v>
      </c>
      <c r="K104" s="28">
        <v>266</v>
      </c>
      <c r="L104" s="28">
        <v>70</v>
      </c>
      <c r="M104" s="28">
        <v>0</v>
      </c>
      <c r="N104" s="29">
        <f t="shared" si="10"/>
        <v>965</v>
      </c>
      <c r="O104" s="26">
        <v>91</v>
      </c>
      <c r="P104" s="26">
        <v>775</v>
      </c>
      <c r="Q104" s="26">
        <v>336</v>
      </c>
      <c r="R104" s="61"/>
      <c r="S104" s="5">
        <f t="shared" si="11"/>
        <v>4810</v>
      </c>
      <c r="T104" s="5">
        <f t="shared" si="12"/>
        <v>1</v>
      </c>
    </row>
    <row r="105" spans="1:20" s="5" customFormat="1" ht="13.5">
      <c r="A105" s="5">
        <v>29</v>
      </c>
      <c r="B105" s="62" t="s">
        <v>127</v>
      </c>
      <c r="C105" s="63" t="s">
        <v>235</v>
      </c>
      <c r="D105" s="33">
        <v>2935</v>
      </c>
      <c r="E105" s="34">
        <v>2462</v>
      </c>
      <c r="F105" s="35">
        <v>2666</v>
      </c>
      <c r="G105" s="36">
        <f t="shared" si="8"/>
        <v>1.082859463850528</v>
      </c>
      <c r="H105" s="36">
        <f t="shared" si="9"/>
        <v>27.619821283509342</v>
      </c>
      <c r="I105" s="37">
        <v>1782</v>
      </c>
      <c r="J105" s="37">
        <v>441</v>
      </c>
      <c r="K105" s="37">
        <v>202</v>
      </c>
      <c r="L105" s="37">
        <v>37</v>
      </c>
      <c r="M105" s="37">
        <v>0</v>
      </c>
      <c r="N105" s="38">
        <f t="shared" si="10"/>
        <v>680</v>
      </c>
      <c r="O105" s="35">
        <v>36</v>
      </c>
      <c r="P105" s="35">
        <v>342</v>
      </c>
      <c r="Q105" s="35">
        <v>182</v>
      </c>
      <c r="R105" s="64"/>
      <c r="S105" s="5">
        <f t="shared" si="11"/>
        <v>2462</v>
      </c>
      <c r="T105" s="5">
        <f t="shared" si="12"/>
        <v>1</v>
      </c>
    </row>
    <row r="106" spans="1:20" s="5" customFormat="1" ht="13.5">
      <c r="A106" s="5">
        <v>30</v>
      </c>
      <c r="B106" s="62" t="s">
        <v>128</v>
      </c>
      <c r="C106" s="63" t="s">
        <v>12</v>
      </c>
      <c r="D106" s="33">
        <v>2946</v>
      </c>
      <c r="E106" s="34">
        <v>2576</v>
      </c>
      <c r="F106" s="35">
        <v>3146</v>
      </c>
      <c r="G106" s="36">
        <f t="shared" si="8"/>
        <v>1.2212732919254659</v>
      </c>
      <c r="H106" s="36">
        <f t="shared" si="9"/>
        <v>32.142857142857146</v>
      </c>
      <c r="I106" s="37">
        <v>1748</v>
      </c>
      <c r="J106" s="37">
        <v>508</v>
      </c>
      <c r="K106" s="37">
        <v>273</v>
      </c>
      <c r="L106" s="37">
        <v>47</v>
      </c>
      <c r="M106" s="37">
        <v>0</v>
      </c>
      <c r="N106" s="38">
        <f t="shared" si="10"/>
        <v>828</v>
      </c>
      <c r="O106" s="35">
        <v>37</v>
      </c>
      <c r="P106" s="35">
        <v>287</v>
      </c>
      <c r="Q106" s="35">
        <v>2</v>
      </c>
      <c r="R106" s="64"/>
      <c r="S106" s="5">
        <f t="shared" si="11"/>
        <v>2576</v>
      </c>
      <c r="T106" s="5">
        <f t="shared" si="12"/>
        <v>1</v>
      </c>
    </row>
    <row r="107" spans="1:20" s="5" customFormat="1" ht="13.5">
      <c r="A107" s="5">
        <v>33</v>
      </c>
      <c r="B107" s="62" t="s">
        <v>129</v>
      </c>
      <c r="C107" s="63" t="s">
        <v>236</v>
      </c>
      <c r="D107" s="33">
        <v>6464</v>
      </c>
      <c r="E107" s="34">
        <v>5494</v>
      </c>
      <c r="F107" s="35">
        <v>5008</v>
      </c>
      <c r="G107" s="36">
        <f t="shared" si="8"/>
        <v>0.9115398616672734</v>
      </c>
      <c r="H107" s="36">
        <f t="shared" si="9"/>
        <v>24.208227156898435</v>
      </c>
      <c r="I107" s="37">
        <v>4164</v>
      </c>
      <c r="J107" s="37">
        <v>854</v>
      </c>
      <c r="K107" s="37">
        <v>406</v>
      </c>
      <c r="L107" s="37">
        <v>70</v>
      </c>
      <c r="M107" s="37">
        <v>0</v>
      </c>
      <c r="N107" s="38">
        <f t="shared" si="10"/>
        <v>1330</v>
      </c>
      <c r="O107" s="35">
        <v>204</v>
      </c>
      <c r="P107" s="35">
        <v>1538</v>
      </c>
      <c r="Q107" s="35">
        <v>151</v>
      </c>
      <c r="R107" s="64"/>
      <c r="S107" s="5">
        <f t="shared" si="11"/>
        <v>5494</v>
      </c>
      <c r="T107" s="5">
        <f t="shared" si="12"/>
        <v>1</v>
      </c>
    </row>
    <row r="108" spans="1:20" s="5" customFormat="1" ht="13.5">
      <c r="A108" s="5">
        <v>33</v>
      </c>
      <c r="B108" s="41" t="s">
        <v>130</v>
      </c>
      <c r="C108" s="65" t="s">
        <v>237</v>
      </c>
      <c r="D108" s="43">
        <v>4551</v>
      </c>
      <c r="E108" s="44">
        <v>3754</v>
      </c>
      <c r="F108" s="45">
        <v>3486</v>
      </c>
      <c r="G108" s="46">
        <f t="shared" si="8"/>
        <v>0.9286094832179009</v>
      </c>
      <c r="H108" s="46">
        <f t="shared" si="9"/>
        <v>25.865743207245607</v>
      </c>
      <c r="I108" s="47">
        <v>2783</v>
      </c>
      <c r="J108" s="47">
        <v>654</v>
      </c>
      <c r="K108" s="47">
        <v>266</v>
      </c>
      <c r="L108" s="47">
        <v>51</v>
      </c>
      <c r="M108" s="47">
        <v>0</v>
      </c>
      <c r="N108" s="48">
        <f t="shared" si="10"/>
        <v>971</v>
      </c>
      <c r="O108" s="45">
        <v>60</v>
      </c>
      <c r="P108" s="45">
        <v>664</v>
      </c>
      <c r="Q108" s="45">
        <v>142</v>
      </c>
      <c r="R108" s="66"/>
      <c r="S108" s="5">
        <f t="shared" si="11"/>
        <v>3754</v>
      </c>
      <c r="T108" s="5">
        <f t="shared" si="12"/>
        <v>1</v>
      </c>
    </row>
    <row r="109" spans="1:20" s="5" customFormat="1" ht="13.5">
      <c r="A109" s="5">
        <v>34</v>
      </c>
      <c r="B109" s="59" t="s">
        <v>131</v>
      </c>
      <c r="C109" s="60" t="s">
        <v>238</v>
      </c>
      <c r="D109" s="24">
        <v>4398</v>
      </c>
      <c r="E109" s="25">
        <v>3952</v>
      </c>
      <c r="F109" s="26">
        <v>2751</v>
      </c>
      <c r="G109" s="27">
        <f t="shared" si="8"/>
        <v>0.6961032388663968</v>
      </c>
      <c r="H109" s="27">
        <f t="shared" si="9"/>
        <v>20.748987854251013</v>
      </c>
      <c r="I109" s="28">
        <v>3132</v>
      </c>
      <c r="J109" s="28">
        <v>567</v>
      </c>
      <c r="K109" s="28">
        <v>227</v>
      </c>
      <c r="L109" s="28">
        <v>26</v>
      </c>
      <c r="M109" s="28">
        <v>0</v>
      </c>
      <c r="N109" s="29">
        <f t="shared" si="10"/>
        <v>820</v>
      </c>
      <c r="O109" s="26">
        <v>2</v>
      </c>
      <c r="P109" s="26">
        <v>487</v>
      </c>
      <c r="Q109" s="26">
        <v>147</v>
      </c>
      <c r="R109" s="61"/>
      <c r="S109" s="5">
        <f t="shared" si="11"/>
        <v>3952</v>
      </c>
      <c r="T109" s="5">
        <f t="shared" si="12"/>
        <v>1</v>
      </c>
    </row>
    <row r="110" spans="1:20" s="5" customFormat="1" ht="13.5">
      <c r="A110" s="141">
        <v>35</v>
      </c>
      <c r="B110" s="62" t="s">
        <v>132</v>
      </c>
      <c r="C110" s="63" t="s">
        <v>250</v>
      </c>
      <c r="D110" s="33">
        <v>2129</v>
      </c>
      <c r="E110" s="34">
        <v>1159</v>
      </c>
      <c r="F110" s="35">
        <v>800</v>
      </c>
      <c r="G110" s="36">
        <f>F110/E110</f>
        <v>0.6902502157031924</v>
      </c>
      <c r="H110" s="36">
        <f>N110/E110*100</f>
        <v>20.96635030198447</v>
      </c>
      <c r="I110" s="37">
        <v>916</v>
      </c>
      <c r="J110" s="37">
        <v>169</v>
      </c>
      <c r="K110" s="37">
        <v>56</v>
      </c>
      <c r="L110" s="37">
        <v>18</v>
      </c>
      <c r="M110" s="37">
        <v>0</v>
      </c>
      <c r="N110" s="38">
        <f>SUM(J110:M110)</f>
        <v>243</v>
      </c>
      <c r="O110" s="35">
        <v>13</v>
      </c>
      <c r="P110" s="35">
        <v>77</v>
      </c>
      <c r="Q110" s="35">
        <v>149</v>
      </c>
      <c r="R110" s="64"/>
      <c r="S110" s="5">
        <f t="shared" si="11"/>
        <v>1159</v>
      </c>
      <c r="T110" s="5">
        <f t="shared" si="12"/>
        <v>1</v>
      </c>
    </row>
    <row r="111" spans="1:20" s="5" customFormat="1" ht="13.5">
      <c r="A111" s="5">
        <v>37</v>
      </c>
      <c r="B111" s="62" t="s">
        <v>280</v>
      </c>
      <c r="C111" s="63" t="s">
        <v>239</v>
      </c>
      <c r="D111" s="33">
        <v>4084</v>
      </c>
      <c r="E111" s="34">
        <v>3426</v>
      </c>
      <c r="F111" s="35">
        <v>3155</v>
      </c>
      <c r="G111" s="36">
        <f t="shared" si="8"/>
        <v>0.9208990075890251</v>
      </c>
      <c r="H111" s="36">
        <f t="shared" si="9"/>
        <v>29.68476357267951</v>
      </c>
      <c r="I111" s="37">
        <v>2409</v>
      </c>
      <c r="J111" s="37">
        <v>699</v>
      </c>
      <c r="K111" s="37">
        <v>275</v>
      </c>
      <c r="L111" s="37">
        <v>43</v>
      </c>
      <c r="M111" s="37">
        <v>0</v>
      </c>
      <c r="N111" s="38">
        <f t="shared" si="10"/>
        <v>1017</v>
      </c>
      <c r="O111" s="35">
        <v>77</v>
      </c>
      <c r="P111" s="35">
        <v>423</v>
      </c>
      <c r="Q111" s="35">
        <v>144</v>
      </c>
      <c r="R111" s="64"/>
      <c r="S111" s="5">
        <f t="shared" si="11"/>
        <v>3426</v>
      </c>
      <c r="T111" s="5">
        <f t="shared" si="12"/>
        <v>1</v>
      </c>
    </row>
    <row r="112" spans="1:20" s="5" customFormat="1" ht="13.5">
      <c r="A112" s="5">
        <v>38</v>
      </c>
      <c r="B112" s="62" t="s">
        <v>281</v>
      </c>
      <c r="C112" s="63" t="s">
        <v>240</v>
      </c>
      <c r="D112" s="33">
        <v>4440</v>
      </c>
      <c r="E112" s="34">
        <v>3668</v>
      </c>
      <c r="F112" s="35">
        <v>3837</v>
      </c>
      <c r="G112" s="36">
        <f t="shared" si="8"/>
        <v>1.0460741548527808</v>
      </c>
      <c r="H112" s="36">
        <f t="shared" si="9"/>
        <v>27.480916030534353</v>
      </c>
      <c r="I112" s="37">
        <v>2660</v>
      </c>
      <c r="J112" s="37">
        <v>661</v>
      </c>
      <c r="K112" s="37">
        <v>285</v>
      </c>
      <c r="L112" s="37">
        <v>62</v>
      </c>
      <c r="M112" s="37">
        <v>0</v>
      </c>
      <c r="N112" s="38">
        <f t="shared" si="10"/>
        <v>1008</v>
      </c>
      <c r="O112" s="35">
        <v>14</v>
      </c>
      <c r="P112" s="35">
        <v>551</v>
      </c>
      <c r="Q112" s="35">
        <v>194</v>
      </c>
      <c r="R112" s="64"/>
      <c r="S112" s="5">
        <f t="shared" si="11"/>
        <v>3668</v>
      </c>
      <c r="T112" s="5">
        <f t="shared" si="12"/>
        <v>1</v>
      </c>
    </row>
    <row r="113" spans="1:20" s="5" customFormat="1" ht="13.5">
      <c r="A113" s="5">
        <v>39</v>
      </c>
      <c r="B113" s="41" t="s">
        <v>282</v>
      </c>
      <c r="C113" s="65" t="s">
        <v>241</v>
      </c>
      <c r="D113" s="43">
        <v>2931</v>
      </c>
      <c r="E113" s="44">
        <v>2221</v>
      </c>
      <c r="F113" s="45">
        <v>1970</v>
      </c>
      <c r="G113" s="46">
        <f t="shared" si="8"/>
        <v>0.8869878433138226</v>
      </c>
      <c r="H113" s="46">
        <f t="shared" si="9"/>
        <v>24.673570463755066</v>
      </c>
      <c r="I113" s="47">
        <v>1673</v>
      </c>
      <c r="J113" s="47">
        <v>364</v>
      </c>
      <c r="K113" s="47">
        <v>152</v>
      </c>
      <c r="L113" s="47">
        <v>32</v>
      </c>
      <c r="M113" s="47">
        <v>0</v>
      </c>
      <c r="N113" s="48">
        <f t="shared" si="10"/>
        <v>548</v>
      </c>
      <c r="O113" s="45">
        <v>100</v>
      </c>
      <c r="P113" s="45">
        <v>446</v>
      </c>
      <c r="Q113" s="45">
        <v>339</v>
      </c>
      <c r="R113" s="66"/>
      <c r="S113" s="5">
        <f t="shared" si="11"/>
        <v>2221</v>
      </c>
      <c r="T113" s="5">
        <f t="shared" si="12"/>
        <v>1</v>
      </c>
    </row>
    <row r="114" spans="1:20" s="5" customFormat="1" ht="13.5">
      <c r="A114" s="5">
        <v>40</v>
      </c>
      <c r="B114" s="59" t="s">
        <v>133</v>
      </c>
      <c r="C114" s="60" t="s">
        <v>312</v>
      </c>
      <c r="D114" s="24">
        <v>2822</v>
      </c>
      <c r="E114" s="25">
        <v>1845</v>
      </c>
      <c r="F114" s="26">
        <v>1689</v>
      </c>
      <c r="G114" s="27">
        <f>F114/E114</f>
        <v>0.9154471544715447</v>
      </c>
      <c r="H114" s="27">
        <f>N114/E114*100</f>
        <v>24.607046070460704</v>
      </c>
      <c r="I114" s="28">
        <v>1391</v>
      </c>
      <c r="J114" s="28">
        <v>298</v>
      </c>
      <c r="K114" s="28">
        <v>124</v>
      </c>
      <c r="L114" s="28">
        <v>30</v>
      </c>
      <c r="M114" s="28">
        <v>2</v>
      </c>
      <c r="N114" s="29">
        <f t="shared" si="10"/>
        <v>454</v>
      </c>
      <c r="O114" s="26">
        <v>43</v>
      </c>
      <c r="P114" s="26">
        <v>129</v>
      </c>
      <c r="Q114" s="26">
        <v>81</v>
      </c>
      <c r="R114" s="61"/>
      <c r="S114" s="5">
        <f t="shared" si="11"/>
        <v>1845</v>
      </c>
      <c r="T114" s="5">
        <f t="shared" si="12"/>
        <v>1</v>
      </c>
    </row>
    <row r="115" spans="1:20" s="5" customFormat="1" ht="13.5">
      <c r="A115" s="5">
        <v>42</v>
      </c>
      <c r="B115" s="62" t="s">
        <v>134</v>
      </c>
      <c r="C115" s="63" t="s">
        <v>242</v>
      </c>
      <c r="D115" s="33">
        <v>3390</v>
      </c>
      <c r="E115" s="34">
        <v>3141</v>
      </c>
      <c r="F115" s="35">
        <v>4269</v>
      </c>
      <c r="G115" s="36">
        <f t="shared" si="8"/>
        <v>1.3591212989493793</v>
      </c>
      <c r="H115" s="36">
        <f t="shared" si="9"/>
        <v>34.702324100604905</v>
      </c>
      <c r="I115" s="37">
        <v>2051</v>
      </c>
      <c r="J115" s="37">
        <v>660</v>
      </c>
      <c r="K115" s="37">
        <v>324</v>
      </c>
      <c r="L115" s="37">
        <v>106</v>
      </c>
      <c r="M115" s="37">
        <v>0</v>
      </c>
      <c r="N115" s="38">
        <f t="shared" si="10"/>
        <v>1090</v>
      </c>
      <c r="O115" s="35">
        <v>109</v>
      </c>
      <c r="P115" s="35">
        <v>1019</v>
      </c>
      <c r="Q115" s="35">
        <v>222</v>
      </c>
      <c r="R115" s="64"/>
      <c r="S115" s="5">
        <f t="shared" si="11"/>
        <v>3141</v>
      </c>
      <c r="T115" s="5">
        <f t="shared" si="12"/>
        <v>1</v>
      </c>
    </row>
    <row r="116" spans="1:20" s="5" customFormat="1" ht="13.5">
      <c r="A116" s="5">
        <v>43</v>
      </c>
      <c r="B116" s="62" t="s">
        <v>135</v>
      </c>
      <c r="C116" s="63" t="s">
        <v>243</v>
      </c>
      <c r="D116" s="33">
        <v>6607</v>
      </c>
      <c r="E116" s="34">
        <v>6186</v>
      </c>
      <c r="F116" s="35">
        <v>6000</v>
      </c>
      <c r="G116" s="36">
        <f t="shared" si="8"/>
        <v>0.9699321047526673</v>
      </c>
      <c r="H116" s="36">
        <f t="shared" si="9"/>
        <v>23.860329776915616</v>
      </c>
      <c r="I116" s="37">
        <v>4710</v>
      </c>
      <c r="J116" s="37">
        <v>924</v>
      </c>
      <c r="K116" s="37">
        <v>448</v>
      </c>
      <c r="L116" s="37">
        <v>104</v>
      </c>
      <c r="M116" s="37">
        <v>0</v>
      </c>
      <c r="N116" s="38">
        <f t="shared" si="10"/>
        <v>1476</v>
      </c>
      <c r="O116" s="35">
        <v>1312</v>
      </c>
      <c r="P116" s="35">
        <v>1507</v>
      </c>
      <c r="Q116" s="35">
        <v>630</v>
      </c>
      <c r="R116" s="64"/>
      <c r="S116" s="5">
        <f t="shared" si="11"/>
        <v>6186</v>
      </c>
      <c r="T116" s="5">
        <f t="shared" si="12"/>
        <v>1</v>
      </c>
    </row>
    <row r="117" spans="1:20" s="5" customFormat="1" ht="13.5">
      <c r="A117" s="5">
        <v>44</v>
      </c>
      <c r="B117" s="62" t="s">
        <v>136</v>
      </c>
      <c r="C117" s="63" t="s">
        <v>244</v>
      </c>
      <c r="D117" s="33">
        <v>4369</v>
      </c>
      <c r="E117" s="34">
        <v>3901</v>
      </c>
      <c r="F117" s="35">
        <v>5260</v>
      </c>
      <c r="G117" s="36">
        <f t="shared" si="8"/>
        <v>1.3483722122532684</v>
      </c>
      <c r="H117" s="36">
        <f t="shared" si="9"/>
        <v>32.27377595488336</v>
      </c>
      <c r="I117" s="37">
        <v>2642</v>
      </c>
      <c r="J117" s="37">
        <v>756</v>
      </c>
      <c r="K117" s="37">
        <v>428</v>
      </c>
      <c r="L117" s="37">
        <v>75</v>
      </c>
      <c r="M117" s="37">
        <v>0</v>
      </c>
      <c r="N117" s="38">
        <f t="shared" si="10"/>
        <v>1259</v>
      </c>
      <c r="O117" s="35">
        <v>127</v>
      </c>
      <c r="P117" s="35">
        <v>399</v>
      </c>
      <c r="Q117" s="35">
        <v>256</v>
      </c>
      <c r="R117" s="64"/>
      <c r="S117" s="5">
        <f t="shared" si="11"/>
        <v>3901</v>
      </c>
      <c r="T117" s="5">
        <f t="shared" si="12"/>
        <v>1</v>
      </c>
    </row>
    <row r="118" spans="1:20" s="5" customFormat="1" ht="13.5">
      <c r="A118" s="5">
        <v>45</v>
      </c>
      <c r="B118" s="41" t="s">
        <v>137</v>
      </c>
      <c r="C118" s="65" t="s">
        <v>245</v>
      </c>
      <c r="D118" s="43">
        <v>3415</v>
      </c>
      <c r="E118" s="44">
        <v>3076</v>
      </c>
      <c r="F118" s="45">
        <v>3254</v>
      </c>
      <c r="G118" s="46">
        <f t="shared" si="8"/>
        <v>1.0578673602080624</v>
      </c>
      <c r="H118" s="46">
        <f t="shared" si="9"/>
        <v>26.85305591677503</v>
      </c>
      <c r="I118" s="47">
        <v>2250</v>
      </c>
      <c r="J118" s="47">
        <v>513</v>
      </c>
      <c r="K118" s="47">
        <v>246</v>
      </c>
      <c r="L118" s="47">
        <v>67</v>
      </c>
      <c r="M118" s="47">
        <v>0</v>
      </c>
      <c r="N118" s="48">
        <f t="shared" si="10"/>
        <v>826</v>
      </c>
      <c r="O118" s="45">
        <v>46</v>
      </c>
      <c r="P118" s="45">
        <v>385</v>
      </c>
      <c r="Q118" s="45">
        <v>852</v>
      </c>
      <c r="R118" s="66"/>
      <c r="S118" s="5">
        <f t="shared" si="11"/>
        <v>3076</v>
      </c>
      <c r="T118" s="5">
        <f t="shared" si="12"/>
        <v>1</v>
      </c>
    </row>
    <row r="119" spans="1:20" s="5" customFormat="1" ht="13.5">
      <c r="A119" s="5">
        <v>46</v>
      </c>
      <c r="B119" s="59" t="s">
        <v>138</v>
      </c>
      <c r="C119" s="60" t="s">
        <v>13</v>
      </c>
      <c r="D119" s="24">
        <v>5688</v>
      </c>
      <c r="E119" s="25">
        <v>5204</v>
      </c>
      <c r="F119" s="26">
        <v>5578</v>
      </c>
      <c r="G119" s="27">
        <f t="shared" si="8"/>
        <v>1.0718677940046117</v>
      </c>
      <c r="H119" s="27">
        <f t="shared" si="9"/>
        <v>26.383551114527286</v>
      </c>
      <c r="I119" s="28">
        <v>3831</v>
      </c>
      <c r="J119" s="28">
        <v>853</v>
      </c>
      <c r="K119" s="28">
        <v>399</v>
      </c>
      <c r="L119" s="28">
        <v>121</v>
      </c>
      <c r="M119" s="28">
        <v>0</v>
      </c>
      <c r="N119" s="29">
        <f t="shared" si="10"/>
        <v>1373</v>
      </c>
      <c r="O119" s="26">
        <v>64</v>
      </c>
      <c r="P119" s="26">
        <v>613</v>
      </c>
      <c r="Q119" s="26">
        <v>0</v>
      </c>
      <c r="R119" s="61"/>
      <c r="S119" s="5">
        <f t="shared" si="11"/>
        <v>5204</v>
      </c>
      <c r="T119" s="5">
        <f t="shared" si="12"/>
        <v>1</v>
      </c>
    </row>
    <row r="120" spans="1:20" s="5" customFormat="1" ht="13.5">
      <c r="A120" s="5">
        <v>1</v>
      </c>
      <c r="B120" s="62" t="s">
        <v>139</v>
      </c>
      <c r="C120" s="63" t="s">
        <v>246</v>
      </c>
      <c r="D120" s="33">
        <v>767</v>
      </c>
      <c r="E120" s="34">
        <v>729</v>
      </c>
      <c r="F120" s="35">
        <v>952</v>
      </c>
      <c r="G120" s="36">
        <f t="shared" si="8"/>
        <v>1.3058984910836762</v>
      </c>
      <c r="H120" s="36">
        <f t="shared" si="9"/>
        <v>31.275720164609055</v>
      </c>
      <c r="I120" s="37">
        <v>501</v>
      </c>
      <c r="J120" s="37">
        <v>127</v>
      </c>
      <c r="K120" s="37">
        <v>89</v>
      </c>
      <c r="L120" s="37">
        <v>12</v>
      </c>
      <c r="M120" s="37">
        <v>0</v>
      </c>
      <c r="N120" s="38">
        <f>SUM(J120:M120)</f>
        <v>228</v>
      </c>
      <c r="O120" s="35">
        <v>16</v>
      </c>
      <c r="P120" s="35">
        <v>102</v>
      </c>
      <c r="Q120" s="35">
        <v>59</v>
      </c>
      <c r="R120" s="64"/>
      <c r="S120" s="5">
        <f t="shared" si="11"/>
        <v>729</v>
      </c>
      <c r="T120" s="5">
        <f t="shared" si="12"/>
        <v>1</v>
      </c>
    </row>
    <row r="121" spans="1:20" s="5" customFormat="1" ht="13.5">
      <c r="A121" s="5">
        <v>13</v>
      </c>
      <c r="B121" s="62" t="s">
        <v>140</v>
      </c>
      <c r="C121" s="63" t="s">
        <v>307</v>
      </c>
      <c r="D121" s="33">
        <v>4507</v>
      </c>
      <c r="E121" s="34">
        <v>3877</v>
      </c>
      <c r="F121" s="35">
        <v>2735</v>
      </c>
      <c r="G121" s="143">
        <f>F121/E121</f>
        <v>0.7054423523342791</v>
      </c>
      <c r="H121" s="143">
        <f>N121/E121*100</f>
        <v>20.402372968790303</v>
      </c>
      <c r="I121" s="37">
        <v>3086</v>
      </c>
      <c r="J121" s="37">
        <v>558</v>
      </c>
      <c r="K121" s="37">
        <v>185</v>
      </c>
      <c r="L121" s="37">
        <v>48</v>
      </c>
      <c r="M121" s="37">
        <v>0</v>
      </c>
      <c r="N121" s="144">
        <f>SUM(J121:M121)</f>
        <v>791</v>
      </c>
      <c r="O121" s="35">
        <v>257</v>
      </c>
      <c r="P121" s="35">
        <v>637</v>
      </c>
      <c r="Q121" s="35">
        <v>347</v>
      </c>
      <c r="R121" s="64"/>
      <c r="S121" s="5">
        <f t="shared" si="11"/>
        <v>3877</v>
      </c>
      <c r="T121" s="5">
        <f t="shared" si="12"/>
        <v>1</v>
      </c>
    </row>
    <row r="122" spans="1:20" s="40" customFormat="1" ht="13.5">
      <c r="A122" s="5">
        <v>14</v>
      </c>
      <c r="B122" s="62" t="s">
        <v>141</v>
      </c>
      <c r="C122" s="63" t="s">
        <v>283</v>
      </c>
      <c r="D122" s="33">
        <v>3790</v>
      </c>
      <c r="E122" s="142">
        <v>3293</v>
      </c>
      <c r="F122" s="35">
        <v>1946</v>
      </c>
      <c r="G122" s="143">
        <f>F122/E122</f>
        <v>0.5909505010628606</v>
      </c>
      <c r="H122" s="143">
        <f>N122/E122*100</f>
        <v>19.4959003947768</v>
      </c>
      <c r="I122" s="37">
        <v>2651</v>
      </c>
      <c r="J122" s="37">
        <v>457</v>
      </c>
      <c r="K122" s="37">
        <v>161</v>
      </c>
      <c r="L122" s="37">
        <v>24</v>
      </c>
      <c r="M122" s="37">
        <v>0</v>
      </c>
      <c r="N122" s="144">
        <f>SUM(J122:M122)</f>
        <v>642</v>
      </c>
      <c r="O122" s="35">
        <v>74</v>
      </c>
      <c r="P122" s="35">
        <v>388</v>
      </c>
      <c r="Q122" s="35">
        <v>150</v>
      </c>
      <c r="R122" s="64"/>
      <c r="S122" s="5">
        <f t="shared" si="11"/>
        <v>3293</v>
      </c>
      <c r="T122" s="5">
        <f t="shared" si="12"/>
        <v>1</v>
      </c>
    </row>
    <row r="123" spans="1:20" s="5" customFormat="1" ht="13.5">
      <c r="A123" s="40">
        <v>24</v>
      </c>
      <c r="B123" s="41" t="s">
        <v>142</v>
      </c>
      <c r="C123" s="65" t="s">
        <v>313</v>
      </c>
      <c r="D123" s="43">
        <v>2833</v>
      </c>
      <c r="E123" s="44">
        <v>2616</v>
      </c>
      <c r="F123" s="45">
        <v>2033</v>
      </c>
      <c r="G123" s="46">
        <f t="shared" si="8"/>
        <v>0.7771406727828746</v>
      </c>
      <c r="H123" s="46">
        <f t="shared" si="9"/>
        <v>22.362385321100916</v>
      </c>
      <c r="I123" s="47">
        <v>2031</v>
      </c>
      <c r="J123" s="47">
        <v>404</v>
      </c>
      <c r="K123" s="47">
        <v>151</v>
      </c>
      <c r="L123" s="47">
        <v>30</v>
      </c>
      <c r="M123" s="47">
        <v>0</v>
      </c>
      <c r="N123" s="48">
        <f aca="true" t="shared" si="13" ref="N123:N150">SUM(J123:M123)</f>
        <v>585</v>
      </c>
      <c r="O123" s="45">
        <v>43</v>
      </c>
      <c r="P123" s="45">
        <v>337</v>
      </c>
      <c r="Q123" s="45">
        <v>0</v>
      </c>
      <c r="R123" s="66"/>
      <c r="S123" s="5">
        <f t="shared" si="11"/>
        <v>2616</v>
      </c>
      <c r="T123" s="5">
        <f t="shared" si="12"/>
        <v>1</v>
      </c>
    </row>
    <row r="124" spans="1:20" s="5" customFormat="1" ht="13.5">
      <c r="A124" s="5">
        <v>28</v>
      </c>
      <c r="B124" s="59" t="s">
        <v>143</v>
      </c>
      <c r="C124" s="60" t="s">
        <v>248</v>
      </c>
      <c r="D124" s="24">
        <v>3949</v>
      </c>
      <c r="E124" s="25">
        <v>3452</v>
      </c>
      <c r="F124" s="26">
        <v>2295</v>
      </c>
      <c r="G124" s="27">
        <f t="shared" si="8"/>
        <v>0.6648319814600232</v>
      </c>
      <c r="H124" s="27">
        <f t="shared" si="9"/>
        <v>18.53997682502897</v>
      </c>
      <c r="I124" s="28">
        <v>2812</v>
      </c>
      <c r="J124" s="28">
        <v>431</v>
      </c>
      <c r="K124" s="28">
        <v>180</v>
      </c>
      <c r="L124" s="28">
        <v>29</v>
      </c>
      <c r="M124" s="28">
        <v>0</v>
      </c>
      <c r="N124" s="29">
        <f t="shared" si="13"/>
        <v>640</v>
      </c>
      <c r="O124" s="26">
        <v>85</v>
      </c>
      <c r="P124" s="26">
        <v>277</v>
      </c>
      <c r="Q124" s="26">
        <v>227</v>
      </c>
      <c r="R124" s="61"/>
      <c r="S124" s="5">
        <f t="shared" si="11"/>
        <v>3452</v>
      </c>
      <c r="T124" s="5">
        <f t="shared" si="12"/>
        <v>1</v>
      </c>
    </row>
    <row r="125" spans="1:20" s="5" customFormat="1" ht="13.5">
      <c r="A125" s="5">
        <v>34</v>
      </c>
      <c r="B125" s="62" t="s">
        <v>144</v>
      </c>
      <c r="C125" s="63" t="s">
        <v>249</v>
      </c>
      <c r="D125" s="33">
        <v>1818</v>
      </c>
      <c r="E125" s="34">
        <v>1655</v>
      </c>
      <c r="F125" s="35">
        <v>1874</v>
      </c>
      <c r="G125" s="27">
        <f t="shared" si="8"/>
        <v>1.1323262839879153</v>
      </c>
      <c r="H125" s="36">
        <f t="shared" si="9"/>
        <v>28.761329305135952</v>
      </c>
      <c r="I125" s="37">
        <v>1179</v>
      </c>
      <c r="J125" s="37">
        <v>300</v>
      </c>
      <c r="K125" s="37">
        <v>142</v>
      </c>
      <c r="L125" s="37">
        <v>34</v>
      </c>
      <c r="M125" s="37">
        <v>0</v>
      </c>
      <c r="N125" s="38">
        <f t="shared" si="13"/>
        <v>476</v>
      </c>
      <c r="O125" s="35">
        <v>11</v>
      </c>
      <c r="P125" s="35">
        <v>200</v>
      </c>
      <c r="Q125" s="35">
        <v>4</v>
      </c>
      <c r="R125" s="64"/>
      <c r="S125" s="5">
        <f t="shared" si="11"/>
        <v>1655</v>
      </c>
      <c r="T125" s="5">
        <f t="shared" si="12"/>
        <v>1</v>
      </c>
    </row>
    <row r="126" spans="1:20" s="5" customFormat="1" ht="13.5">
      <c r="A126" s="5">
        <v>40</v>
      </c>
      <c r="B126" s="62" t="s">
        <v>145</v>
      </c>
      <c r="C126" s="63" t="s">
        <v>15</v>
      </c>
      <c r="D126" s="33">
        <v>862</v>
      </c>
      <c r="E126" s="34">
        <v>649</v>
      </c>
      <c r="F126" s="35">
        <v>670</v>
      </c>
      <c r="G126" s="36">
        <f t="shared" si="8"/>
        <v>1.0323574730354392</v>
      </c>
      <c r="H126" s="36">
        <f t="shared" si="9"/>
        <v>28.96764252696456</v>
      </c>
      <c r="I126" s="37">
        <v>461</v>
      </c>
      <c r="J126" s="37">
        <v>122</v>
      </c>
      <c r="K126" s="37">
        <v>49</v>
      </c>
      <c r="L126" s="37">
        <v>17</v>
      </c>
      <c r="M126" s="37">
        <v>0</v>
      </c>
      <c r="N126" s="38">
        <f t="shared" si="13"/>
        <v>188</v>
      </c>
      <c r="O126" s="35">
        <v>22</v>
      </c>
      <c r="P126" s="35">
        <v>144</v>
      </c>
      <c r="Q126" s="35">
        <v>138</v>
      </c>
      <c r="R126" s="64"/>
      <c r="S126" s="5">
        <f t="shared" si="11"/>
        <v>649</v>
      </c>
      <c r="T126" s="5">
        <f t="shared" si="12"/>
        <v>1</v>
      </c>
    </row>
    <row r="127" spans="1:20" s="5" customFormat="1" ht="13.5">
      <c r="A127" s="40">
        <v>42</v>
      </c>
      <c r="B127" s="62" t="s">
        <v>146</v>
      </c>
      <c r="C127" s="63" t="s">
        <v>16</v>
      </c>
      <c r="D127" s="33">
        <v>2190</v>
      </c>
      <c r="E127" s="34">
        <v>1945</v>
      </c>
      <c r="F127" s="35">
        <v>2343</v>
      </c>
      <c r="G127" s="36">
        <f t="shared" si="8"/>
        <v>1.2046272493573265</v>
      </c>
      <c r="H127" s="36">
        <f t="shared" si="9"/>
        <v>31.67095115681234</v>
      </c>
      <c r="I127" s="37">
        <v>1329</v>
      </c>
      <c r="J127" s="37">
        <v>389</v>
      </c>
      <c r="K127" s="37">
        <v>191</v>
      </c>
      <c r="L127" s="37">
        <v>36</v>
      </c>
      <c r="M127" s="37">
        <v>0</v>
      </c>
      <c r="N127" s="38">
        <f t="shared" si="13"/>
        <v>616</v>
      </c>
      <c r="O127" s="35">
        <v>76</v>
      </c>
      <c r="P127" s="35">
        <v>125</v>
      </c>
      <c r="Q127" s="35">
        <v>70</v>
      </c>
      <c r="R127" s="64"/>
      <c r="S127" s="5">
        <f t="shared" si="11"/>
        <v>1945</v>
      </c>
      <c r="T127" s="5">
        <f t="shared" si="12"/>
        <v>1</v>
      </c>
    </row>
    <row r="128" spans="1:20" s="5" customFormat="1" ht="13.5">
      <c r="A128" s="40">
        <v>13</v>
      </c>
      <c r="B128" s="41" t="s">
        <v>147</v>
      </c>
      <c r="C128" s="65" t="s">
        <v>17</v>
      </c>
      <c r="D128" s="43">
        <v>297</v>
      </c>
      <c r="E128" s="44">
        <v>258</v>
      </c>
      <c r="F128" s="45">
        <v>79</v>
      </c>
      <c r="G128" s="46">
        <f t="shared" si="8"/>
        <v>0.3062015503875969</v>
      </c>
      <c r="H128" s="46">
        <f t="shared" si="9"/>
        <v>8.527131782945736</v>
      </c>
      <c r="I128" s="47">
        <v>236</v>
      </c>
      <c r="J128" s="47">
        <v>13</v>
      </c>
      <c r="K128" s="47">
        <v>4</v>
      </c>
      <c r="L128" s="47">
        <v>5</v>
      </c>
      <c r="M128" s="47">
        <v>0</v>
      </c>
      <c r="N128" s="48">
        <f t="shared" si="13"/>
        <v>22</v>
      </c>
      <c r="O128" s="45">
        <v>0</v>
      </c>
      <c r="P128" s="45">
        <v>46</v>
      </c>
      <c r="Q128" s="45">
        <v>16</v>
      </c>
      <c r="R128" s="66"/>
      <c r="S128" s="5">
        <f t="shared" si="11"/>
        <v>258</v>
      </c>
      <c r="T128" s="5">
        <f t="shared" si="12"/>
        <v>1</v>
      </c>
    </row>
    <row r="129" spans="1:20" s="5" customFormat="1" ht="13.5">
      <c r="A129" s="5">
        <v>13</v>
      </c>
      <c r="B129" s="59" t="s">
        <v>148</v>
      </c>
      <c r="C129" s="60" t="s">
        <v>251</v>
      </c>
      <c r="D129" s="24">
        <v>915</v>
      </c>
      <c r="E129" s="25">
        <v>763</v>
      </c>
      <c r="F129" s="26">
        <v>308</v>
      </c>
      <c r="G129" s="27">
        <f t="shared" si="8"/>
        <v>0.4036697247706422</v>
      </c>
      <c r="H129" s="27">
        <f t="shared" si="9"/>
        <v>13.499344692005241</v>
      </c>
      <c r="I129" s="28">
        <v>660</v>
      </c>
      <c r="J129" s="28">
        <v>76</v>
      </c>
      <c r="K129" s="28">
        <v>19</v>
      </c>
      <c r="L129" s="28">
        <v>8</v>
      </c>
      <c r="M129" s="28">
        <v>0</v>
      </c>
      <c r="N129" s="29">
        <f t="shared" si="13"/>
        <v>103</v>
      </c>
      <c r="O129" s="26">
        <v>78</v>
      </c>
      <c r="P129" s="26">
        <v>8</v>
      </c>
      <c r="Q129" s="26">
        <v>20</v>
      </c>
      <c r="R129" s="61"/>
      <c r="S129" s="5">
        <f aca="true" t="shared" si="14" ref="S129:S150">N129+I129</f>
        <v>763</v>
      </c>
      <c r="T129" s="5">
        <f aca="true" t="shared" si="15" ref="T129:T150">E129/S129</f>
        <v>1</v>
      </c>
    </row>
    <row r="130" spans="1:20" s="5" customFormat="1" ht="13.5">
      <c r="A130" s="5">
        <v>13</v>
      </c>
      <c r="B130" s="62" t="s">
        <v>149</v>
      </c>
      <c r="C130" s="63" t="s">
        <v>252</v>
      </c>
      <c r="D130" s="33">
        <v>1836</v>
      </c>
      <c r="E130" s="34">
        <v>1248</v>
      </c>
      <c r="F130" s="35">
        <v>507</v>
      </c>
      <c r="G130" s="36">
        <f t="shared" si="8"/>
        <v>0.40625</v>
      </c>
      <c r="H130" s="36">
        <f t="shared" si="9"/>
        <v>13.782051282051283</v>
      </c>
      <c r="I130" s="37">
        <v>1076</v>
      </c>
      <c r="J130" s="37">
        <v>129</v>
      </c>
      <c r="K130" s="37">
        <v>39</v>
      </c>
      <c r="L130" s="37">
        <v>4</v>
      </c>
      <c r="M130" s="37">
        <v>0</v>
      </c>
      <c r="N130" s="38">
        <f t="shared" si="13"/>
        <v>172</v>
      </c>
      <c r="O130" s="35">
        <v>41</v>
      </c>
      <c r="P130" s="35">
        <v>152</v>
      </c>
      <c r="Q130" s="35">
        <v>142</v>
      </c>
      <c r="R130" s="64"/>
      <c r="S130" s="5">
        <f t="shared" si="14"/>
        <v>1248</v>
      </c>
      <c r="T130" s="5">
        <f t="shared" si="15"/>
        <v>1</v>
      </c>
    </row>
    <row r="131" spans="1:20" s="5" customFormat="1" ht="13.5">
      <c r="A131" s="5">
        <v>13</v>
      </c>
      <c r="B131" s="62" t="s">
        <v>150</v>
      </c>
      <c r="C131" s="63" t="s">
        <v>253</v>
      </c>
      <c r="D131" s="33">
        <v>1755</v>
      </c>
      <c r="E131" s="34">
        <v>1433</v>
      </c>
      <c r="F131" s="35">
        <v>846</v>
      </c>
      <c r="G131" s="36">
        <f t="shared" si="8"/>
        <v>0.5903698534542917</v>
      </c>
      <c r="H131" s="36">
        <f t="shared" si="9"/>
        <v>17.79483600837404</v>
      </c>
      <c r="I131" s="37">
        <v>1178</v>
      </c>
      <c r="J131" s="37">
        <v>179</v>
      </c>
      <c r="K131" s="37">
        <v>66</v>
      </c>
      <c r="L131" s="37">
        <v>10</v>
      </c>
      <c r="M131" s="37">
        <v>0</v>
      </c>
      <c r="N131" s="38">
        <f t="shared" si="13"/>
        <v>255</v>
      </c>
      <c r="O131" s="35">
        <v>39</v>
      </c>
      <c r="P131" s="35">
        <v>210</v>
      </c>
      <c r="Q131" s="35">
        <v>138</v>
      </c>
      <c r="R131" s="64"/>
      <c r="S131" s="5">
        <f t="shared" si="14"/>
        <v>1433</v>
      </c>
      <c r="T131" s="5">
        <f t="shared" si="15"/>
        <v>1</v>
      </c>
    </row>
    <row r="132" spans="1:20" s="5" customFormat="1" ht="13.5">
      <c r="A132" s="5">
        <v>13</v>
      </c>
      <c r="B132" s="62" t="s">
        <v>151</v>
      </c>
      <c r="C132" s="63" t="s">
        <v>254</v>
      </c>
      <c r="D132" s="33">
        <v>1282</v>
      </c>
      <c r="E132" s="34">
        <v>1143</v>
      </c>
      <c r="F132" s="35">
        <v>463</v>
      </c>
      <c r="G132" s="36">
        <f t="shared" si="8"/>
        <v>0.40507436570428695</v>
      </c>
      <c r="H132" s="36">
        <f t="shared" si="9"/>
        <v>13.99825021872266</v>
      </c>
      <c r="I132" s="37">
        <v>983</v>
      </c>
      <c r="J132" s="37">
        <v>124</v>
      </c>
      <c r="K132" s="37">
        <v>31</v>
      </c>
      <c r="L132" s="37">
        <v>5</v>
      </c>
      <c r="M132" s="37">
        <v>0</v>
      </c>
      <c r="N132" s="38">
        <f t="shared" si="13"/>
        <v>160</v>
      </c>
      <c r="O132" s="35">
        <v>34</v>
      </c>
      <c r="P132" s="35">
        <v>109</v>
      </c>
      <c r="Q132" s="35">
        <v>81</v>
      </c>
      <c r="R132" s="64"/>
      <c r="S132" s="5">
        <f t="shared" si="14"/>
        <v>1143</v>
      </c>
      <c r="T132" s="5">
        <f t="shared" si="15"/>
        <v>1</v>
      </c>
    </row>
    <row r="133" spans="1:20" s="5" customFormat="1" ht="13.5">
      <c r="A133" s="40">
        <v>13</v>
      </c>
      <c r="B133" s="41" t="s">
        <v>152</v>
      </c>
      <c r="C133" s="65" t="s">
        <v>255</v>
      </c>
      <c r="D133" s="43">
        <v>1073</v>
      </c>
      <c r="E133" s="44">
        <v>937</v>
      </c>
      <c r="F133" s="45">
        <v>658</v>
      </c>
      <c r="G133" s="46">
        <f t="shared" si="8"/>
        <v>0.7022411953041622</v>
      </c>
      <c r="H133" s="46">
        <f t="shared" si="9"/>
        <v>18.24973319103522</v>
      </c>
      <c r="I133" s="47">
        <v>766</v>
      </c>
      <c r="J133" s="47">
        <v>113</v>
      </c>
      <c r="K133" s="47">
        <v>52</v>
      </c>
      <c r="L133" s="47">
        <v>6</v>
      </c>
      <c r="M133" s="47">
        <v>0</v>
      </c>
      <c r="N133" s="48">
        <f t="shared" si="13"/>
        <v>171</v>
      </c>
      <c r="O133" s="45">
        <v>35</v>
      </c>
      <c r="P133" s="45">
        <v>149</v>
      </c>
      <c r="Q133" s="45">
        <v>112</v>
      </c>
      <c r="R133" s="66"/>
      <c r="S133" s="5">
        <f t="shared" si="14"/>
        <v>937</v>
      </c>
      <c r="T133" s="5">
        <f t="shared" si="15"/>
        <v>1</v>
      </c>
    </row>
    <row r="134" spans="1:20" s="5" customFormat="1" ht="13.5">
      <c r="A134" s="5">
        <v>13</v>
      </c>
      <c r="B134" s="59" t="s">
        <v>153</v>
      </c>
      <c r="C134" s="60" t="s">
        <v>256</v>
      </c>
      <c r="D134" s="24">
        <v>1775</v>
      </c>
      <c r="E134" s="25">
        <v>1629</v>
      </c>
      <c r="F134" s="26">
        <v>927</v>
      </c>
      <c r="G134" s="27">
        <f t="shared" si="8"/>
        <v>0.569060773480663</v>
      </c>
      <c r="H134" s="27">
        <f t="shared" si="9"/>
        <v>14.917127071823206</v>
      </c>
      <c r="I134" s="28">
        <v>1386</v>
      </c>
      <c r="J134" s="28">
        <v>170</v>
      </c>
      <c r="K134" s="28">
        <v>62</v>
      </c>
      <c r="L134" s="28">
        <v>11</v>
      </c>
      <c r="M134" s="28">
        <v>0</v>
      </c>
      <c r="N134" s="29">
        <f t="shared" si="13"/>
        <v>243</v>
      </c>
      <c r="O134" s="26">
        <v>4</v>
      </c>
      <c r="P134" s="26">
        <v>42</v>
      </c>
      <c r="Q134" s="26">
        <v>1</v>
      </c>
      <c r="R134" s="61"/>
      <c r="S134" s="5">
        <f t="shared" si="14"/>
        <v>1629</v>
      </c>
      <c r="T134" s="5">
        <f t="shared" si="15"/>
        <v>1</v>
      </c>
    </row>
    <row r="135" spans="1:20" s="5" customFormat="1" ht="13.5">
      <c r="A135" s="5">
        <v>13</v>
      </c>
      <c r="B135" s="62" t="s">
        <v>154</v>
      </c>
      <c r="C135" s="63" t="s">
        <v>257</v>
      </c>
      <c r="D135" s="33">
        <v>3877</v>
      </c>
      <c r="E135" s="34">
        <v>3522</v>
      </c>
      <c r="F135" s="35">
        <v>1572</v>
      </c>
      <c r="G135" s="36">
        <f aca="true" t="shared" si="16" ref="G135:G150">F135/E135</f>
        <v>0.4463373083475298</v>
      </c>
      <c r="H135" s="36">
        <f aca="true" t="shared" si="17" ref="H135:H150">N135/E135*100</f>
        <v>14.026121521862578</v>
      </c>
      <c r="I135" s="37">
        <v>3028</v>
      </c>
      <c r="J135" s="37">
        <v>343</v>
      </c>
      <c r="K135" s="37">
        <v>127</v>
      </c>
      <c r="L135" s="37">
        <v>24</v>
      </c>
      <c r="M135" s="37">
        <v>0</v>
      </c>
      <c r="N135" s="38">
        <f t="shared" si="13"/>
        <v>494</v>
      </c>
      <c r="O135" s="35">
        <v>114</v>
      </c>
      <c r="P135" s="35">
        <v>325</v>
      </c>
      <c r="Q135" s="35">
        <v>289</v>
      </c>
      <c r="R135" s="64"/>
      <c r="S135" s="5">
        <f t="shared" si="14"/>
        <v>3522</v>
      </c>
      <c r="T135" s="5">
        <f t="shared" si="15"/>
        <v>1</v>
      </c>
    </row>
    <row r="136" spans="1:20" s="5" customFormat="1" ht="13.5">
      <c r="A136" s="5">
        <v>13</v>
      </c>
      <c r="B136" s="62" t="s">
        <v>155</v>
      </c>
      <c r="C136" s="63" t="s">
        <v>258</v>
      </c>
      <c r="D136" s="33">
        <v>2458</v>
      </c>
      <c r="E136" s="34">
        <v>2178</v>
      </c>
      <c r="F136" s="35">
        <v>955</v>
      </c>
      <c r="G136" s="36">
        <f t="shared" si="16"/>
        <v>0.43847566574839303</v>
      </c>
      <c r="H136" s="36">
        <f t="shared" si="17"/>
        <v>14.692378328741965</v>
      </c>
      <c r="I136" s="37">
        <v>1858</v>
      </c>
      <c r="J136" s="37">
        <v>247</v>
      </c>
      <c r="K136" s="37">
        <v>63</v>
      </c>
      <c r="L136" s="37">
        <v>10</v>
      </c>
      <c r="M136" s="37">
        <v>0</v>
      </c>
      <c r="N136" s="38">
        <f t="shared" si="13"/>
        <v>320</v>
      </c>
      <c r="O136" s="35">
        <v>49</v>
      </c>
      <c r="P136" s="35">
        <v>248</v>
      </c>
      <c r="Q136" s="35">
        <v>223</v>
      </c>
      <c r="R136" s="64"/>
      <c r="S136" s="5">
        <f t="shared" si="14"/>
        <v>2178</v>
      </c>
      <c r="T136" s="5">
        <f t="shared" si="15"/>
        <v>1</v>
      </c>
    </row>
    <row r="137" spans="1:20" s="5" customFormat="1" ht="13.5">
      <c r="A137" s="5">
        <v>13</v>
      </c>
      <c r="B137" s="62" t="s">
        <v>156</v>
      </c>
      <c r="C137" s="63" t="s">
        <v>259</v>
      </c>
      <c r="D137" s="33">
        <v>1716</v>
      </c>
      <c r="E137" s="34">
        <v>1448</v>
      </c>
      <c r="F137" s="35">
        <v>756</v>
      </c>
      <c r="G137" s="36">
        <f t="shared" si="16"/>
        <v>0.5220994475138122</v>
      </c>
      <c r="H137" s="36">
        <f t="shared" si="17"/>
        <v>16.367403314917127</v>
      </c>
      <c r="I137" s="37">
        <v>1211</v>
      </c>
      <c r="J137" s="37">
        <v>173</v>
      </c>
      <c r="K137" s="37">
        <v>57</v>
      </c>
      <c r="L137" s="37">
        <v>7</v>
      </c>
      <c r="M137" s="37">
        <v>0</v>
      </c>
      <c r="N137" s="38">
        <f t="shared" si="13"/>
        <v>237</v>
      </c>
      <c r="O137" s="35">
        <v>76</v>
      </c>
      <c r="P137" s="35">
        <v>339</v>
      </c>
      <c r="Q137" s="35">
        <v>308</v>
      </c>
      <c r="R137" s="64"/>
      <c r="S137" s="5">
        <f t="shared" si="14"/>
        <v>1448</v>
      </c>
      <c r="T137" s="5">
        <f t="shared" si="15"/>
        <v>1</v>
      </c>
    </row>
    <row r="138" spans="1:20" s="5" customFormat="1" ht="13.5">
      <c r="A138" s="5">
        <v>13</v>
      </c>
      <c r="B138" s="41" t="s">
        <v>157</v>
      </c>
      <c r="C138" s="65" t="s">
        <v>260</v>
      </c>
      <c r="D138" s="43">
        <v>5122</v>
      </c>
      <c r="E138" s="44">
        <v>4719</v>
      </c>
      <c r="F138" s="45">
        <v>2959</v>
      </c>
      <c r="G138" s="46">
        <f t="shared" si="16"/>
        <v>0.627039627039627</v>
      </c>
      <c r="H138" s="46">
        <f t="shared" si="17"/>
        <v>19.32612841703751</v>
      </c>
      <c r="I138" s="47">
        <v>3807</v>
      </c>
      <c r="J138" s="47">
        <v>630</v>
      </c>
      <c r="K138" s="47">
        <v>224</v>
      </c>
      <c r="L138" s="47">
        <v>58</v>
      </c>
      <c r="M138" s="47">
        <v>0</v>
      </c>
      <c r="N138" s="48">
        <f t="shared" si="13"/>
        <v>912</v>
      </c>
      <c r="O138" s="45">
        <v>199</v>
      </c>
      <c r="P138" s="45">
        <v>898</v>
      </c>
      <c r="Q138" s="45">
        <v>893</v>
      </c>
      <c r="R138" s="66"/>
      <c r="S138" s="5">
        <f t="shared" si="14"/>
        <v>4719</v>
      </c>
      <c r="T138" s="5">
        <f t="shared" si="15"/>
        <v>1</v>
      </c>
    </row>
    <row r="139" spans="1:20" s="5" customFormat="1" ht="13.5">
      <c r="A139" s="5">
        <v>13</v>
      </c>
      <c r="B139" s="59" t="s">
        <v>158</v>
      </c>
      <c r="C139" s="60" t="s">
        <v>18</v>
      </c>
      <c r="D139" s="24">
        <v>6108</v>
      </c>
      <c r="E139" s="25">
        <v>5318</v>
      </c>
      <c r="F139" s="26">
        <v>2302</v>
      </c>
      <c r="G139" s="27">
        <f t="shared" si="16"/>
        <v>0.4328694998119594</v>
      </c>
      <c r="H139" s="27">
        <f t="shared" si="17"/>
        <v>13.595336592704024</v>
      </c>
      <c r="I139" s="28">
        <v>4595</v>
      </c>
      <c r="J139" s="28">
        <v>522</v>
      </c>
      <c r="K139" s="28">
        <v>161</v>
      </c>
      <c r="L139" s="28">
        <v>40</v>
      </c>
      <c r="M139" s="28">
        <v>0</v>
      </c>
      <c r="N139" s="29">
        <f t="shared" si="13"/>
        <v>723</v>
      </c>
      <c r="O139" s="26">
        <v>166</v>
      </c>
      <c r="P139" s="26">
        <v>688</v>
      </c>
      <c r="Q139" s="26">
        <v>64</v>
      </c>
      <c r="R139" s="61"/>
      <c r="S139" s="5">
        <f t="shared" si="14"/>
        <v>5318</v>
      </c>
      <c r="T139" s="5">
        <f t="shared" si="15"/>
        <v>1</v>
      </c>
    </row>
    <row r="140" spans="1:20" s="5" customFormat="1" ht="13.5">
      <c r="A140" s="5">
        <v>13</v>
      </c>
      <c r="B140" s="62" t="s">
        <v>159</v>
      </c>
      <c r="C140" s="63" t="s">
        <v>261</v>
      </c>
      <c r="D140" s="33">
        <v>1264</v>
      </c>
      <c r="E140" s="34">
        <v>971</v>
      </c>
      <c r="F140" s="35">
        <v>494</v>
      </c>
      <c r="G140" s="36">
        <f t="shared" si="16"/>
        <v>0.5087538619979403</v>
      </c>
      <c r="H140" s="36">
        <f t="shared" si="17"/>
        <v>16.27188465499485</v>
      </c>
      <c r="I140" s="37">
        <v>813</v>
      </c>
      <c r="J140" s="37">
        <v>112</v>
      </c>
      <c r="K140" s="37">
        <v>35</v>
      </c>
      <c r="L140" s="37">
        <v>11</v>
      </c>
      <c r="M140" s="37">
        <v>0</v>
      </c>
      <c r="N140" s="38">
        <f t="shared" si="13"/>
        <v>158</v>
      </c>
      <c r="O140" s="35">
        <v>100</v>
      </c>
      <c r="P140" s="35">
        <v>247</v>
      </c>
      <c r="Q140" s="35">
        <v>407</v>
      </c>
      <c r="R140" s="64"/>
      <c r="S140" s="5">
        <f t="shared" si="14"/>
        <v>971</v>
      </c>
      <c r="T140" s="5">
        <f t="shared" si="15"/>
        <v>1</v>
      </c>
    </row>
    <row r="141" spans="1:20" s="5" customFormat="1" ht="13.5">
      <c r="A141" s="5">
        <v>13</v>
      </c>
      <c r="B141" s="62" t="s">
        <v>160</v>
      </c>
      <c r="C141" s="63" t="s">
        <v>262</v>
      </c>
      <c r="D141" s="33">
        <v>1717</v>
      </c>
      <c r="E141" s="34">
        <v>1531</v>
      </c>
      <c r="F141" s="35">
        <v>754</v>
      </c>
      <c r="G141" s="36">
        <f t="shared" si="16"/>
        <v>0.4924885695623775</v>
      </c>
      <c r="H141" s="36">
        <f t="shared" si="17"/>
        <v>15.284128020901372</v>
      </c>
      <c r="I141" s="37">
        <v>1297</v>
      </c>
      <c r="J141" s="37">
        <v>169</v>
      </c>
      <c r="K141" s="37">
        <v>53</v>
      </c>
      <c r="L141" s="37">
        <v>12</v>
      </c>
      <c r="M141" s="37">
        <v>0</v>
      </c>
      <c r="N141" s="38">
        <f t="shared" si="13"/>
        <v>234</v>
      </c>
      <c r="O141" s="35">
        <v>19</v>
      </c>
      <c r="P141" s="35">
        <v>197</v>
      </c>
      <c r="Q141" s="35">
        <v>185</v>
      </c>
      <c r="R141" s="64"/>
      <c r="S141" s="5">
        <f t="shared" si="14"/>
        <v>1531</v>
      </c>
      <c r="T141" s="5">
        <f t="shared" si="15"/>
        <v>1</v>
      </c>
    </row>
    <row r="142" spans="1:20" s="5" customFormat="1" ht="13.5">
      <c r="A142" s="5">
        <v>13</v>
      </c>
      <c r="B142" s="62" t="s">
        <v>161</v>
      </c>
      <c r="C142" s="63" t="s">
        <v>263</v>
      </c>
      <c r="D142" s="33">
        <v>3241</v>
      </c>
      <c r="E142" s="34">
        <v>3053</v>
      </c>
      <c r="F142" s="35">
        <v>1400</v>
      </c>
      <c r="G142" s="36">
        <f t="shared" si="16"/>
        <v>0.45856534556174255</v>
      </c>
      <c r="H142" s="36">
        <f t="shared" si="17"/>
        <v>15.132656403537503</v>
      </c>
      <c r="I142" s="37">
        <v>2591</v>
      </c>
      <c r="J142" s="37">
        <v>339</v>
      </c>
      <c r="K142" s="37">
        <v>104</v>
      </c>
      <c r="L142" s="37">
        <v>19</v>
      </c>
      <c r="M142" s="37">
        <v>0</v>
      </c>
      <c r="N142" s="38">
        <f t="shared" si="13"/>
        <v>462</v>
      </c>
      <c r="O142" s="35">
        <v>19</v>
      </c>
      <c r="P142" s="35">
        <v>218</v>
      </c>
      <c r="Q142" s="35">
        <v>247</v>
      </c>
      <c r="R142" s="64"/>
      <c r="S142" s="5">
        <f t="shared" si="14"/>
        <v>3053</v>
      </c>
      <c r="T142" s="5">
        <f t="shared" si="15"/>
        <v>1</v>
      </c>
    </row>
    <row r="143" spans="1:20" s="5" customFormat="1" ht="13.5">
      <c r="A143" s="5">
        <v>13</v>
      </c>
      <c r="B143" s="41" t="s">
        <v>162</v>
      </c>
      <c r="C143" s="65" t="s">
        <v>264</v>
      </c>
      <c r="D143" s="43">
        <v>1407</v>
      </c>
      <c r="E143" s="44">
        <v>1215</v>
      </c>
      <c r="F143" s="45">
        <v>702</v>
      </c>
      <c r="G143" s="46">
        <f t="shared" si="16"/>
        <v>0.5777777777777777</v>
      </c>
      <c r="H143" s="46">
        <f t="shared" si="17"/>
        <v>16.707818930041153</v>
      </c>
      <c r="I143" s="47">
        <v>1012</v>
      </c>
      <c r="J143" s="47">
        <v>142</v>
      </c>
      <c r="K143" s="47">
        <v>47</v>
      </c>
      <c r="L143" s="47">
        <v>14</v>
      </c>
      <c r="M143" s="47">
        <v>0</v>
      </c>
      <c r="N143" s="48">
        <f t="shared" si="13"/>
        <v>203</v>
      </c>
      <c r="O143" s="45">
        <v>13</v>
      </c>
      <c r="P143" s="45">
        <v>75</v>
      </c>
      <c r="Q143" s="45">
        <v>65</v>
      </c>
      <c r="R143" s="66"/>
      <c r="S143" s="5">
        <f t="shared" si="14"/>
        <v>1215</v>
      </c>
      <c r="T143" s="5">
        <f t="shared" si="15"/>
        <v>1</v>
      </c>
    </row>
    <row r="144" spans="1:20" s="5" customFormat="1" ht="13.5">
      <c r="A144" s="5">
        <v>13</v>
      </c>
      <c r="B144" s="59" t="s">
        <v>284</v>
      </c>
      <c r="C144" s="60" t="s">
        <v>265</v>
      </c>
      <c r="D144" s="24">
        <v>2180</v>
      </c>
      <c r="E144" s="25">
        <v>2015</v>
      </c>
      <c r="F144" s="26">
        <v>1007</v>
      </c>
      <c r="G144" s="27">
        <f t="shared" si="16"/>
        <v>0.4997518610421836</v>
      </c>
      <c r="H144" s="27">
        <f t="shared" si="17"/>
        <v>15.434243176178661</v>
      </c>
      <c r="I144" s="28">
        <v>1704</v>
      </c>
      <c r="J144" s="28">
        <v>220</v>
      </c>
      <c r="K144" s="28">
        <v>76</v>
      </c>
      <c r="L144" s="28">
        <v>15</v>
      </c>
      <c r="M144" s="28">
        <v>0</v>
      </c>
      <c r="N144" s="29">
        <f t="shared" si="13"/>
        <v>311</v>
      </c>
      <c r="O144" s="26">
        <v>4</v>
      </c>
      <c r="P144" s="26">
        <v>225</v>
      </c>
      <c r="Q144" s="26">
        <v>162</v>
      </c>
      <c r="R144" s="61"/>
      <c r="S144" s="5">
        <f t="shared" si="14"/>
        <v>2015</v>
      </c>
      <c r="T144" s="5">
        <f t="shared" si="15"/>
        <v>1</v>
      </c>
    </row>
    <row r="145" spans="1:20" s="5" customFormat="1" ht="13.5">
      <c r="A145" s="5">
        <v>13</v>
      </c>
      <c r="B145" s="62" t="s">
        <v>297</v>
      </c>
      <c r="C145" s="63" t="s">
        <v>266</v>
      </c>
      <c r="D145" s="33">
        <v>1451</v>
      </c>
      <c r="E145" s="34">
        <v>1322</v>
      </c>
      <c r="F145" s="35">
        <v>820</v>
      </c>
      <c r="G145" s="36">
        <f t="shared" si="16"/>
        <v>0.6202723146747352</v>
      </c>
      <c r="H145" s="36">
        <f t="shared" si="17"/>
        <v>16.187594553706504</v>
      </c>
      <c r="I145" s="37">
        <v>1108</v>
      </c>
      <c r="J145" s="37">
        <v>141</v>
      </c>
      <c r="K145" s="37">
        <v>57</v>
      </c>
      <c r="L145" s="37">
        <v>16</v>
      </c>
      <c r="M145" s="37">
        <v>0</v>
      </c>
      <c r="N145" s="38">
        <f t="shared" si="13"/>
        <v>214</v>
      </c>
      <c r="O145" s="35">
        <v>14</v>
      </c>
      <c r="P145" s="35">
        <v>143</v>
      </c>
      <c r="Q145" s="35">
        <v>73</v>
      </c>
      <c r="R145" s="64"/>
      <c r="S145" s="5">
        <f t="shared" si="14"/>
        <v>1322</v>
      </c>
      <c r="T145" s="5">
        <f t="shared" si="15"/>
        <v>1</v>
      </c>
    </row>
    <row r="146" spans="1:20" s="5" customFormat="1" ht="13.5">
      <c r="A146" s="5">
        <v>13</v>
      </c>
      <c r="B146" s="62" t="s">
        <v>308</v>
      </c>
      <c r="C146" s="63" t="s">
        <v>267</v>
      </c>
      <c r="D146" s="33">
        <v>3940</v>
      </c>
      <c r="E146" s="34">
        <v>3573</v>
      </c>
      <c r="F146" s="35">
        <v>2372</v>
      </c>
      <c r="G146" s="36">
        <f t="shared" si="16"/>
        <v>0.663867898124825</v>
      </c>
      <c r="H146" s="36">
        <f t="shared" si="17"/>
        <v>18.667786174083403</v>
      </c>
      <c r="I146" s="37">
        <v>2906</v>
      </c>
      <c r="J146" s="37">
        <v>447</v>
      </c>
      <c r="K146" s="37">
        <v>182</v>
      </c>
      <c r="L146" s="37">
        <v>38</v>
      </c>
      <c r="M146" s="37">
        <v>0</v>
      </c>
      <c r="N146" s="38">
        <f t="shared" si="13"/>
        <v>667</v>
      </c>
      <c r="O146" s="35">
        <v>17</v>
      </c>
      <c r="P146" s="35">
        <v>208</v>
      </c>
      <c r="Q146" s="35">
        <v>210</v>
      </c>
      <c r="R146" s="64"/>
      <c r="S146" s="5">
        <f t="shared" si="14"/>
        <v>3573</v>
      </c>
      <c r="T146" s="5">
        <f t="shared" si="15"/>
        <v>1</v>
      </c>
    </row>
    <row r="147" spans="1:20" s="5" customFormat="1" ht="13.5">
      <c r="A147" s="5">
        <v>13</v>
      </c>
      <c r="B147" s="62" t="s">
        <v>314</v>
      </c>
      <c r="C147" s="63" t="s">
        <v>268</v>
      </c>
      <c r="D147" s="33">
        <v>5704</v>
      </c>
      <c r="E147" s="34">
        <v>5129</v>
      </c>
      <c r="F147" s="35">
        <v>2842</v>
      </c>
      <c r="G147" s="36">
        <f t="shared" si="16"/>
        <v>0.5541041138623514</v>
      </c>
      <c r="H147" s="36">
        <f t="shared" si="17"/>
        <v>17.313316435952427</v>
      </c>
      <c r="I147" s="37">
        <v>4241</v>
      </c>
      <c r="J147" s="37">
        <v>625</v>
      </c>
      <c r="K147" s="37">
        <v>218</v>
      </c>
      <c r="L147" s="37">
        <v>45</v>
      </c>
      <c r="M147" s="37">
        <v>0</v>
      </c>
      <c r="N147" s="38">
        <f t="shared" si="13"/>
        <v>888</v>
      </c>
      <c r="O147" s="35">
        <v>62</v>
      </c>
      <c r="P147" s="35">
        <v>447</v>
      </c>
      <c r="Q147" s="35">
        <v>369</v>
      </c>
      <c r="R147" s="64"/>
      <c r="S147" s="5">
        <f t="shared" si="14"/>
        <v>5129</v>
      </c>
      <c r="T147" s="5">
        <f t="shared" si="15"/>
        <v>1</v>
      </c>
    </row>
    <row r="148" spans="1:20" s="5" customFormat="1" ht="13.5">
      <c r="A148" s="5">
        <v>13</v>
      </c>
      <c r="B148" s="41" t="s">
        <v>315</v>
      </c>
      <c r="C148" s="65" t="s">
        <v>269</v>
      </c>
      <c r="D148" s="43">
        <v>5140</v>
      </c>
      <c r="E148" s="44">
        <v>4679</v>
      </c>
      <c r="F148" s="45">
        <v>3806</v>
      </c>
      <c r="G148" s="46">
        <f t="shared" si="16"/>
        <v>0.8134216712972857</v>
      </c>
      <c r="H148" s="46">
        <f t="shared" si="17"/>
        <v>22.312459927334903</v>
      </c>
      <c r="I148" s="47">
        <v>3635</v>
      </c>
      <c r="J148" s="47">
        <v>683</v>
      </c>
      <c r="K148" s="47">
        <v>318</v>
      </c>
      <c r="L148" s="47">
        <v>43</v>
      </c>
      <c r="M148" s="47">
        <v>0</v>
      </c>
      <c r="N148" s="48">
        <f t="shared" si="13"/>
        <v>1044</v>
      </c>
      <c r="O148" s="45">
        <v>113</v>
      </c>
      <c r="P148" s="45">
        <v>522</v>
      </c>
      <c r="Q148" s="45">
        <v>635</v>
      </c>
      <c r="R148" s="66"/>
      <c r="S148" s="5">
        <f t="shared" si="14"/>
        <v>4679</v>
      </c>
      <c r="T148" s="5">
        <f t="shared" si="15"/>
        <v>1</v>
      </c>
    </row>
    <row r="149" spans="1:20" s="5" customFormat="1" ht="13.5">
      <c r="A149" s="5">
        <v>13</v>
      </c>
      <c r="B149" s="136" t="s">
        <v>316</v>
      </c>
      <c r="C149" s="137" t="s">
        <v>270</v>
      </c>
      <c r="D149" s="102">
        <v>3504</v>
      </c>
      <c r="E149" s="103">
        <v>3152</v>
      </c>
      <c r="F149" s="104">
        <v>2304</v>
      </c>
      <c r="G149" s="117">
        <f t="shared" si="16"/>
        <v>0.7309644670050761</v>
      </c>
      <c r="H149" s="117">
        <f t="shared" si="17"/>
        <v>19.16243654822335</v>
      </c>
      <c r="I149" s="105">
        <v>2548</v>
      </c>
      <c r="J149" s="105">
        <v>411</v>
      </c>
      <c r="K149" s="105">
        <v>151</v>
      </c>
      <c r="L149" s="105">
        <v>42</v>
      </c>
      <c r="M149" s="105">
        <v>0</v>
      </c>
      <c r="N149" s="106">
        <f t="shared" si="13"/>
        <v>604</v>
      </c>
      <c r="O149" s="104">
        <v>26</v>
      </c>
      <c r="P149" s="104">
        <v>284</v>
      </c>
      <c r="Q149" s="104">
        <v>147</v>
      </c>
      <c r="R149" s="86"/>
      <c r="S149" s="5">
        <f t="shared" si="14"/>
        <v>3152</v>
      </c>
      <c r="T149" s="5">
        <f t="shared" si="15"/>
        <v>1</v>
      </c>
    </row>
    <row r="150" spans="1:20" s="5" customFormat="1" ht="13.5">
      <c r="A150" s="5">
        <v>13</v>
      </c>
      <c r="B150" s="62" t="s">
        <v>317</v>
      </c>
      <c r="C150" s="65" t="s">
        <v>19</v>
      </c>
      <c r="D150" s="43">
        <v>6257</v>
      </c>
      <c r="E150" s="44">
        <v>5447</v>
      </c>
      <c r="F150" s="45">
        <v>3332</v>
      </c>
      <c r="G150" s="46">
        <f t="shared" si="16"/>
        <v>0.6117128694694327</v>
      </c>
      <c r="H150" s="46">
        <f t="shared" si="17"/>
        <v>17.697815311180467</v>
      </c>
      <c r="I150" s="47">
        <v>4483</v>
      </c>
      <c r="J150" s="47">
        <v>660</v>
      </c>
      <c r="K150" s="47">
        <v>249</v>
      </c>
      <c r="L150" s="47">
        <v>55</v>
      </c>
      <c r="M150" s="47">
        <v>0</v>
      </c>
      <c r="N150" s="48">
        <f t="shared" si="13"/>
        <v>964</v>
      </c>
      <c r="O150" s="45">
        <v>156</v>
      </c>
      <c r="P150" s="45">
        <v>678</v>
      </c>
      <c r="Q150" s="45">
        <v>497</v>
      </c>
      <c r="R150" s="66"/>
      <c r="S150" s="5">
        <f t="shared" si="14"/>
        <v>5447</v>
      </c>
      <c r="T150" s="5">
        <f t="shared" si="15"/>
        <v>1</v>
      </c>
    </row>
    <row r="151" spans="1:18" s="5" customFormat="1" ht="8.25" customHeight="1">
      <c r="A151" s="40"/>
      <c r="B151" s="131"/>
      <c r="C151" s="132"/>
      <c r="D151" s="120"/>
      <c r="E151" s="121"/>
      <c r="F151" s="120"/>
      <c r="G151" s="122"/>
      <c r="H151" s="122"/>
      <c r="I151" s="120"/>
      <c r="J151" s="120"/>
      <c r="K151" s="120"/>
      <c r="L151" s="120"/>
      <c r="M151" s="120"/>
      <c r="N151" s="121"/>
      <c r="O151" s="120"/>
      <c r="P151" s="120"/>
      <c r="Q151" s="120"/>
      <c r="R151" s="66"/>
    </row>
    <row r="152" spans="1:19" s="40" customFormat="1" ht="13.5">
      <c r="A152" s="5"/>
      <c r="B152" s="319" t="s">
        <v>7</v>
      </c>
      <c r="C152" s="320"/>
      <c r="D152" s="155">
        <f>SUM(D64:D150)</f>
        <v>443580</v>
      </c>
      <c r="E152" s="156">
        <f>SUM(E64:E150)</f>
        <v>391645</v>
      </c>
      <c r="F152" s="156">
        <f aca="true" t="shared" si="18" ref="F152:M152">SUM(F64:F150)</f>
        <v>309819</v>
      </c>
      <c r="G152" s="153">
        <f>F152/E152</f>
        <v>0.7910709954167677</v>
      </c>
      <c r="H152" s="153">
        <f>N152/E152*100</f>
        <v>21.657112946673646</v>
      </c>
      <c r="I152" s="157">
        <f t="shared" si="18"/>
        <v>306826</v>
      </c>
      <c r="J152" s="157">
        <f t="shared" si="18"/>
        <v>56357</v>
      </c>
      <c r="K152" s="157">
        <f t="shared" si="18"/>
        <v>23476</v>
      </c>
      <c r="L152" s="157">
        <f t="shared" si="18"/>
        <v>4970</v>
      </c>
      <c r="M152" s="157">
        <f t="shared" si="18"/>
        <v>16</v>
      </c>
      <c r="N152" s="155">
        <f>SUM(J152:M152)</f>
        <v>84819</v>
      </c>
      <c r="O152" s="156">
        <f>SUM(O64:O150)</f>
        <v>11760</v>
      </c>
      <c r="P152" s="156">
        <f>SUM(P64:P150)</f>
        <v>54314</v>
      </c>
      <c r="Q152" s="156">
        <f>SUM(Q64:Q150)</f>
        <v>25250</v>
      </c>
      <c r="R152" s="158">
        <f>SUM(R64:R150)</f>
        <v>0</v>
      </c>
      <c r="S152" s="40">
        <f>SUM(S64:S150)</f>
        <v>391645</v>
      </c>
    </row>
    <row r="153" spans="7:8" s="5" customFormat="1" ht="13.5">
      <c r="G153" s="8"/>
      <c r="H153" s="8"/>
    </row>
    <row r="154" spans="2:8" s="5" customFormat="1" ht="13.5">
      <c r="B154" s="178" t="s">
        <v>320</v>
      </c>
      <c r="C154" s="1"/>
      <c r="G154" s="8"/>
      <c r="H154" s="8"/>
    </row>
    <row r="155" spans="2:8" s="5" customFormat="1" ht="13.5">
      <c r="B155" s="5" t="s">
        <v>271</v>
      </c>
      <c r="G155" s="8"/>
      <c r="H155" s="8"/>
    </row>
    <row r="156" spans="2:8" s="5" customFormat="1" ht="13.5">
      <c r="B156" s="69" t="s">
        <v>272</v>
      </c>
      <c r="G156" s="8"/>
      <c r="H156" s="8"/>
    </row>
    <row r="157" spans="2:8" s="5" customFormat="1" ht="13.5">
      <c r="B157" s="69" t="s">
        <v>273</v>
      </c>
      <c r="G157" s="8"/>
      <c r="H157" s="8"/>
    </row>
    <row r="158" spans="2:8" s="5" customFormat="1" ht="13.5">
      <c r="B158" s="69" t="s">
        <v>274</v>
      </c>
      <c r="G158" s="8"/>
      <c r="H158" s="8"/>
    </row>
    <row r="159" spans="7:8" s="5" customFormat="1" ht="13.5">
      <c r="G159" s="8"/>
      <c r="H159" s="8"/>
    </row>
    <row r="160" spans="7:8" s="5" customFormat="1" ht="13.5">
      <c r="G160" s="8"/>
      <c r="H160" s="8"/>
    </row>
    <row r="161" spans="1:18" s="5" customFormat="1" ht="17.25">
      <c r="A161" s="188"/>
      <c r="B161" s="189" t="s">
        <v>321</v>
      </c>
      <c r="C161" s="190"/>
      <c r="D161" s="190"/>
      <c r="E161" s="190"/>
      <c r="F161" s="191"/>
      <c r="G161" s="191"/>
      <c r="H161" s="191"/>
      <c r="I161" s="191"/>
      <c r="J161" s="6" t="s">
        <v>357</v>
      </c>
      <c r="K161" s="191"/>
      <c r="L161" s="192"/>
      <c r="M161" s="192"/>
      <c r="N161" s="192"/>
      <c r="O161" s="192"/>
      <c r="P161" s="191"/>
      <c r="Q161" s="191"/>
      <c r="R161" s="191"/>
    </row>
    <row r="162" spans="1:18" ht="14.25">
      <c r="A162" s="188"/>
      <c r="B162" s="193"/>
      <c r="C162" s="190"/>
      <c r="D162" s="190"/>
      <c r="E162" s="190"/>
      <c r="F162" s="191"/>
      <c r="G162" s="191"/>
      <c r="H162" s="191"/>
      <c r="I162" s="191"/>
      <c r="J162" s="191"/>
      <c r="K162" s="191"/>
      <c r="L162" s="192"/>
      <c r="M162" s="192"/>
      <c r="N162" s="192"/>
      <c r="O162" s="192"/>
      <c r="P162" s="191"/>
      <c r="Q162" s="191"/>
      <c r="R162" s="191"/>
    </row>
    <row r="163" spans="1:18" ht="27">
      <c r="A163" s="188"/>
      <c r="B163" s="194"/>
      <c r="C163" s="195"/>
      <c r="D163" s="331" t="s">
        <v>322</v>
      </c>
      <c r="E163" s="331" t="s">
        <v>323</v>
      </c>
      <c r="F163" s="326" t="s">
        <v>324</v>
      </c>
      <c r="G163" s="317" t="s">
        <v>325</v>
      </c>
      <c r="H163" s="326" t="s">
        <v>326</v>
      </c>
      <c r="I163" s="196" t="s">
        <v>327</v>
      </c>
      <c r="J163" s="328" t="s">
        <v>328</v>
      </c>
      <c r="K163" s="329"/>
      <c r="L163" s="329"/>
      <c r="M163" s="329"/>
      <c r="N163" s="330"/>
      <c r="O163" s="326" t="s">
        <v>329</v>
      </c>
      <c r="P163" s="331" t="s">
        <v>330</v>
      </c>
      <c r="Q163" s="326" t="s">
        <v>331</v>
      </c>
      <c r="R163" s="326" t="s">
        <v>332</v>
      </c>
    </row>
    <row r="164" spans="1:18" ht="13.5">
      <c r="A164" s="188"/>
      <c r="B164" s="197"/>
      <c r="C164" s="198"/>
      <c r="D164" s="332"/>
      <c r="E164" s="332"/>
      <c r="F164" s="332"/>
      <c r="G164" s="318"/>
      <c r="H164" s="327"/>
      <c r="I164" s="199" t="s">
        <v>333</v>
      </c>
      <c r="J164" s="200" t="s">
        <v>0</v>
      </c>
      <c r="K164" s="201" t="s">
        <v>1</v>
      </c>
      <c r="L164" s="201" t="s">
        <v>2</v>
      </c>
      <c r="M164" s="202" t="s">
        <v>334</v>
      </c>
      <c r="N164" s="203" t="s">
        <v>3</v>
      </c>
      <c r="O164" s="327"/>
      <c r="P164" s="332"/>
      <c r="Q164" s="327"/>
      <c r="R164" s="327"/>
    </row>
    <row r="165" spans="1:18" ht="13.5">
      <c r="A165" s="188"/>
      <c r="B165" s="204"/>
      <c r="C165" s="205"/>
      <c r="D165" s="206" t="s">
        <v>335</v>
      </c>
      <c r="E165" s="206" t="s">
        <v>335</v>
      </c>
      <c r="F165" s="206" t="s">
        <v>277</v>
      </c>
      <c r="G165" s="207" t="s">
        <v>277</v>
      </c>
      <c r="H165" s="208" t="s">
        <v>336</v>
      </c>
      <c r="I165" s="209"/>
      <c r="J165" s="210" t="s">
        <v>335</v>
      </c>
      <c r="K165" s="211" t="s">
        <v>335</v>
      </c>
      <c r="L165" s="211" t="s">
        <v>335</v>
      </c>
      <c r="M165" s="212" t="s">
        <v>335</v>
      </c>
      <c r="N165" s="213" t="s">
        <v>335</v>
      </c>
      <c r="O165" s="213" t="s">
        <v>335</v>
      </c>
      <c r="P165" s="213" t="s">
        <v>335</v>
      </c>
      <c r="Q165" s="213" t="s">
        <v>335</v>
      </c>
      <c r="R165" s="213"/>
    </row>
    <row r="166" spans="1:18" ht="13.5">
      <c r="A166" s="188">
        <v>1</v>
      </c>
      <c r="B166" s="214" t="s">
        <v>337</v>
      </c>
      <c r="C166" s="215" t="s">
        <v>163</v>
      </c>
      <c r="D166" s="216">
        <f aca="true" t="shared" si="19" ref="D166:F185">SUMIF($A$7:$A$150,$A166,D$7:D$150)</f>
        <v>41408</v>
      </c>
      <c r="E166" s="217">
        <f t="shared" si="19"/>
        <v>37619</v>
      </c>
      <c r="F166" s="216">
        <f t="shared" si="19"/>
        <v>41489</v>
      </c>
      <c r="G166" s="218">
        <f>ROUND(F166/E166,2)</f>
        <v>1.1</v>
      </c>
      <c r="H166" s="218">
        <f>ROUND(N166/E166*100,2)</f>
        <v>25.85</v>
      </c>
      <c r="I166" s="219">
        <f aca="true" t="shared" si="20" ref="I166:M175">SUMIF($A$7:$A$150,$A166,I$7:I$150)</f>
        <v>27894</v>
      </c>
      <c r="J166" s="220">
        <f t="shared" si="20"/>
        <v>5802</v>
      </c>
      <c r="K166" s="221">
        <f t="shared" si="20"/>
        <v>3153</v>
      </c>
      <c r="L166" s="221">
        <f t="shared" si="20"/>
        <v>735</v>
      </c>
      <c r="M166" s="222">
        <f t="shared" si="20"/>
        <v>35</v>
      </c>
      <c r="N166" s="217">
        <f>SUM(J166:M166)</f>
        <v>9725</v>
      </c>
      <c r="O166" s="216">
        <f aca="true" t="shared" si="21" ref="O166:Q185">SUMIF($A$7:$A$150,$A166,O$7:O$150)</f>
        <v>964</v>
      </c>
      <c r="P166" s="216">
        <f t="shared" si="21"/>
        <v>4907</v>
      </c>
      <c r="Q166" s="216">
        <f t="shared" si="21"/>
        <v>1190</v>
      </c>
      <c r="R166" s="216"/>
    </row>
    <row r="167" spans="1:18" ht="13.5">
      <c r="A167" s="188">
        <v>2</v>
      </c>
      <c r="B167" s="223" t="s">
        <v>338</v>
      </c>
      <c r="C167" s="224" t="s">
        <v>164</v>
      </c>
      <c r="D167" s="225">
        <f t="shared" si="19"/>
        <v>10655</v>
      </c>
      <c r="E167" s="226">
        <f t="shared" si="19"/>
        <v>10084</v>
      </c>
      <c r="F167" s="225">
        <f t="shared" si="19"/>
        <v>17224</v>
      </c>
      <c r="G167" s="227">
        <f aca="true" t="shared" si="22" ref="G167:G212">ROUND(F167/E167,2)</f>
        <v>1.71</v>
      </c>
      <c r="H167" s="227">
        <f aca="true" t="shared" si="23" ref="H167:H212">ROUND(N167/E167*100,2)</f>
        <v>39.3</v>
      </c>
      <c r="I167" s="228">
        <f t="shared" si="20"/>
        <v>6121</v>
      </c>
      <c r="J167" s="229">
        <f t="shared" si="20"/>
        <v>2228</v>
      </c>
      <c r="K167" s="230">
        <f t="shared" si="20"/>
        <v>1425</v>
      </c>
      <c r="L167" s="230">
        <f t="shared" si="20"/>
        <v>294</v>
      </c>
      <c r="M167" s="231">
        <f t="shared" si="20"/>
        <v>16</v>
      </c>
      <c r="N167" s="226">
        <f aca="true" t="shared" si="24" ref="N167:N212">SUM(J167:M167)</f>
        <v>3963</v>
      </c>
      <c r="O167" s="225">
        <f t="shared" si="21"/>
        <v>110</v>
      </c>
      <c r="P167" s="225">
        <f t="shared" si="21"/>
        <v>978</v>
      </c>
      <c r="Q167" s="225">
        <f t="shared" si="21"/>
        <v>579</v>
      </c>
      <c r="R167" s="225"/>
    </row>
    <row r="168" spans="1:18" ht="13.5">
      <c r="A168" s="188">
        <v>3</v>
      </c>
      <c r="B168" s="223" t="s">
        <v>339</v>
      </c>
      <c r="C168" s="224" t="s">
        <v>165</v>
      </c>
      <c r="D168" s="225">
        <f t="shared" si="19"/>
        <v>10595</v>
      </c>
      <c r="E168" s="226">
        <f t="shared" si="19"/>
        <v>10199</v>
      </c>
      <c r="F168" s="225">
        <f t="shared" si="19"/>
        <v>14111</v>
      </c>
      <c r="G168" s="227">
        <f t="shared" si="22"/>
        <v>1.38</v>
      </c>
      <c r="H168" s="227">
        <f t="shared" si="23"/>
        <v>31.8</v>
      </c>
      <c r="I168" s="228">
        <f t="shared" si="20"/>
        <v>6956</v>
      </c>
      <c r="J168" s="229">
        <f t="shared" si="20"/>
        <v>1932</v>
      </c>
      <c r="K168" s="230">
        <f t="shared" si="20"/>
        <v>1037</v>
      </c>
      <c r="L168" s="230">
        <f t="shared" si="20"/>
        <v>269</v>
      </c>
      <c r="M168" s="231">
        <f t="shared" si="20"/>
        <v>5</v>
      </c>
      <c r="N168" s="226">
        <f t="shared" si="24"/>
        <v>3243</v>
      </c>
      <c r="O168" s="225">
        <f t="shared" si="21"/>
        <v>111</v>
      </c>
      <c r="P168" s="225">
        <f t="shared" si="21"/>
        <v>1069</v>
      </c>
      <c r="Q168" s="225">
        <f t="shared" si="21"/>
        <v>173</v>
      </c>
      <c r="R168" s="225"/>
    </row>
    <row r="169" spans="1:18" ht="13.5">
      <c r="A169" s="188">
        <v>4</v>
      </c>
      <c r="B169" s="223" t="s">
        <v>43</v>
      </c>
      <c r="C169" s="224" t="s">
        <v>166</v>
      </c>
      <c r="D169" s="232">
        <f t="shared" si="19"/>
        <v>19803</v>
      </c>
      <c r="E169" s="226">
        <f t="shared" si="19"/>
        <v>17958</v>
      </c>
      <c r="F169" s="232">
        <f t="shared" si="19"/>
        <v>27284</v>
      </c>
      <c r="G169" s="227">
        <f t="shared" si="22"/>
        <v>1.52</v>
      </c>
      <c r="H169" s="227">
        <f t="shared" si="23"/>
        <v>36.11</v>
      </c>
      <c r="I169" s="228">
        <f t="shared" si="20"/>
        <v>11474</v>
      </c>
      <c r="J169" s="233">
        <f t="shared" si="20"/>
        <v>3851</v>
      </c>
      <c r="K169" s="234">
        <f t="shared" si="20"/>
        <v>2149</v>
      </c>
      <c r="L169" s="234">
        <f t="shared" si="20"/>
        <v>464</v>
      </c>
      <c r="M169" s="235">
        <f t="shared" si="20"/>
        <v>20</v>
      </c>
      <c r="N169" s="226">
        <f t="shared" si="24"/>
        <v>6484</v>
      </c>
      <c r="O169" s="232">
        <f t="shared" si="21"/>
        <v>204</v>
      </c>
      <c r="P169" s="232">
        <f t="shared" si="21"/>
        <v>2001</v>
      </c>
      <c r="Q169" s="232">
        <f t="shared" si="21"/>
        <v>1056</v>
      </c>
      <c r="R169" s="232"/>
    </row>
    <row r="170" spans="1:18" ht="13.5">
      <c r="A170" s="188">
        <v>5</v>
      </c>
      <c r="B170" s="236" t="s">
        <v>44</v>
      </c>
      <c r="C170" s="237" t="s">
        <v>167</v>
      </c>
      <c r="D170" s="238">
        <f t="shared" si="19"/>
        <v>7820</v>
      </c>
      <c r="E170" s="239">
        <f t="shared" si="19"/>
        <v>7529</v>
      </c>
      <c r="F170" s="238">
        <f t="shared" si="19"/>
        <v>12068</v>
      </c>
      <c r="G170" s="240">
        <f t="shared" si="22"/>
        <v>1.6</v>
      </c>
      <c r="H170" s="240">
        <f t="shared" si="23"/>
        <v>37.42</v>
      </c>
      <c r="I170" s="241">
        <f t="shared" si="20"/>
        <v>4712</v>
      </c>
      <c r="J170" s="242">
        <f t="shared" si="20"/>
        <v>1661</v>
      </c>
      <c r="K170" s="243">
        <f t="shared" si="20"/>
        <v>952</v>
      </c>
      <c r="L170" s="243">
        <f t="shared" si="20"/>
        <v>202</v>
      </c>
      <c r="M170" s="244">
        <f t="shared" si="20"/>
        <v>2</v>
      </c>
      <c r="N170" s="239">
        <f t="shared" si="24"/>
        <v>2817</v>
      </c>
      <c r="O170" s="238">
        <f t="shared" si="21"/>
        <v>73</v>
      </c>
      <c r="P170" s="238">
        <f t="shared" si="21"/>
        <v>793</v>
      </c>
      <c r="Q170" s="238">
        <f t="shared" si="21"/>
        <v>190</v>
      </c>
      <c r="R170" s="238"/>
    </row>
    <row r="171" spans="1:18" ht="13.5">
      <c r="A171" s="188">
        <v>6</v>
      </c>
      <c r="B171" s="214" t="s">
        <v>45</v>
      </c>
      <c r="C171" s="215" t="s">
        <v>168</v>
      </c>
      <c r="D171" s="216">
        <f t="shared" si="19"/>
        <v>9524</v>
      </c>
      <c r="E171" s="217">
        <f t="shared" si="19"/>
        <v>9291</v>
      </c>
      <c r="F171" s="216">
        <f t="shared" si="19"/>
        <v>13655</v>
      </c>
      <c r="G171" s="218">
        <f t="shared" si="22"/>
        <v>1.47</v>
      </c>
      <c r="H171" s="218">
        <f t="shared" si="23"/>
        <v>33.74</v>
      </c>
      <c r="I171" s="219">
        <f t="shared" si="20"/>
        <v>6156</v>
      </c>
      <c r="J171" s="220">
        <f t="shared" si="20"/>
        <v>1859</v>
      </c>
      <c r="K171" s="221">
        <f t="shared" si="20"/>
        <v>1056</v>
      </c>
      <c r="L171" s="221">
        <f t="shared" si="20"/>
        <v>218</v>
      </c>
      <c r="M171" s="222">
        <f t="shared" si="20"/>
        <v>2</v>
      </c>
      <c r="N171" s="217">
        <f t="shared" si="24"/>
        <v>3135</v>
      </c>
      <c r="O171" s="216">
        <f t="shared" si="21"/>
        <v>101</v>
      </c>
      <c r="P171" s="216">
        <f t="shared" si="21"/>
        <v>851</v>
      </c>
      <c r="Q171" s="216">
        <f t="shared" si="21"/>
        <v>218</v>
      </c>
      <c r="R171" s="216"/>
    </row>
    <row r="172" spans="1:18" ht="13.5">
      <c r="A172" s="188">
        <v>7</v>
      </c>
      <c r="B172" s="223" t="s">
        <v>46</v>
      </c>
      <c r="C172" s="224" t="s">
        <v>169</v>
      </c>
      <c r="D172" s="225">
        <f t="shared" si="19"/>
        <v>17451</v>
      </c>
      <c r="E172" s="226">
        <f t="shared" si="19"/>
        <v>16362</v>
      </c>
      <c r="F172" s="225">
        <f t="shared" si="19"/>
        <v>26662</v>
      </c>
      <c r="G172" s="227">
        <f t="shared" si="22"/>
        <v>1.63</v>
      </c>
      <c r="H172" s="227">
        <f t="shared" si="23"/>
        <v>37.01</v>
      </c>
      <c r="I172" s="228">
        <f t="shared" si="20"/>
        <v>10307</v>
      </c>
      <c r="J172" s="229">
        <f t="shared" si="20"/>
        <v>3489</v>
      </c>
      <c r="K172" s="230">
        <f t="shared" si="20"/>
        <v>2071</v>
      </c>
      <c r="L172" s="230">
        <f t="shared" si="20"/>
        <v>464</v>
      </c>
      <c r="M172" s="231">
        <f t="shared" si="20"/>
        <v>31</v>
      </c>
      <c r="N172" s="226">
        <f t="shared" si="24"/>
        <v>6055</v>
      </c>
      <c r="O172" s="225">
        <f t="shared" si="21"/>
        <v>325</v>
      </c>
      <c r="P172" s="225">
        <f t="shared" si="21"/>
        <v>1660</v>
      </c>
      <c r="Q172" s="225">
        <f t="shared" si="21"/>
        <v>460</v>
      </c>
      <c r="R172" s="225"/>
    </row>
    <row r="173" spans="1:18" ht="13.5">
      <c r="A173" s="188">
        <v>8</v>
      </c>
      <c r="B173" s="223" t="s">
        <v>47</v>
      </c>
      <c r="C173" s="224" t="s">
        <v>170</v>
      </c>
      <c r="D173" s="225">
        <f t="shared" si="19"/>
        <v>25035</v>
      </c>
      <c r="E173" s="226">
        <f t="shared" si="19"/>
        <v>22300</v>
      </c>
      <c r="F173" s="225">
        <f t="shared" si="19"/>
        <v>24246</v>
      </c>
      <c r="G173" s="227">
        <f t="shared" si="22"/>
        <v>1.09</v>
      </c>
      <c r="H173" s="227">
        <f t="shared" si="23"/>
        <v>26.97</v>
      </c>
      <c r="I173" s="228">
        <f t="shared" si="20"/>
        <v>16286</v>
      </c>
      <c r="J173" s="229">
        <f t="shared" si="20"/>
        <v>3749</v>
      </c>
      <c r="K173" s="230">
        <f t="shared" si="20"/>
        <v>1857</v>
      </c>
      <c r="L173" s="230">
        <f t="shared" si="20"/>
        <v>372</v>
      </c>
      <c r="M173" s="231">
        <f t="shared" si="20"/>
        <v>36</v>
      </c>
      <c r="N173" s="226">
        <f t="shared" si="24"/>
        <v>6014</v>
      </c>
      <c r="O173" s="225">
        <f t="shared" si="21"/>
        <v>301</v>
      </c>
      <c r="P173" s="225">
        <f t="shared" si="21"/>
        <v>2459</v>
      </c>
      <c r="Q173" s="225">
        <f t="shared" si="21"/>
        <v>236</v>
      </c>
      <c r="R173" s="225"/>
    </row>
    <row r="174" spans="1:18" ht="13.5">
      <c r="A174" s="188">
        <v>9</v>
      </c>
      <c r="B174" s="223" t="s">
        <v>48</v>
      </c>
      <c r="C174" s="224" t="s">
        <v>171</v>
      </c>
      <c r="D174" s="232">
        <f t="shared" si="19"/>
        <v>17742</v>
      </c>
      <c r="E174" s="226">
        <f t="shared" si="19"/>
        <v>16468</v>
      </c>
      <c r="F174" s="232">
        <f t="shared" si="19"/>
        <v>17574</v>
      </c>
      <c r="G174" s="227">
        <f t="shared" si="22"/>
        <v>1.07</v>
      </c>
      <c r="H174" s="227">
        <f t="shared" si="23"/>
        <v>27.18</v>
      </c>
      <c r="I174" s="228">
        <f t="shared" si="20"/>
        <v>11992</v>
      </c>
      <c r="J174" s="233">
        <f t="shared" si="20"/>
        <v>2770</v>
      </c>
      <c r="K174" s="234">
        <f t="shared" si="20"/>
        <v>1256</v>
      </c>
      <c r="L174" s="234">
        <f t="shared" si="20"/>
        <v>283</v>
      </c>
      <c r="M174" s="235">
        <f t="shared" si="20"/>
        <v>167</v>
      </c>
      <c r="N174" s="226">
        <f t="shared" si="24"/>
        <v>4476</v>
      </c>
      <c r="O174" s="232">
        <f t="shared" si="21"/>
        <v>408</v>
      </c>
      <c r="P174" s="232">
        <f t="shared" si="21"/>
        <v>1939</v>
      </c>
      <c r="Q174" s="232">
        <f t="shared" si="21"/>
        <v>542</v>
      </c>
      <c r="R174" s="232"/>
    </row>
    <row r="175" spans="1:18" ht="13.5">
      <c r="A175" s="188">
        <v>10</v>
      </c>
      <c r="B175" s="236" t="s">
        <v>49</v>
      </c>
      <c r="C175" s="237" t="s">
        <v>172</v>
      </c>
      <c r="D175" s="238">
        <f t="shared" si="19"/>
        <v>17799</v>
      </c>
      <c r="E175" s="239">
        <f t="shared" si="19"/>
        <v>16243</v>
      </c>
      <c r="F175" s="238">
        <f t="shared" si="19"/>
        <v>16056</v>
      </c>
      <c r="G175" s="240">
        <f t="shared" si="22"/>
        <v>0.99</v>
      </c>
      <c r="H175" s="240">
        <f t="shared" si="23"/>
        <v>25.04</v>
      </c>
      <c r="I175" s="241">
        <f t="shared" si="20"/>
        <v>12176</v>
      </c>
      <c r="J175" s="242">
        <f t="shared" si="20"/>
        <v>2664</v>
      </c>
      <c r="K175" s="243">
        <f t="shared" si="20"/>
        <v>1178</v>
      </c>
      <c r="L175" s="243">
        <f t="shared" si="20"/>
        <v>223</v>
      </c>
      <c r="M175" s="244">
        <f t="shared" si="20"/>
        <v>2</v>
      </c>
      <c r="N175" s="239">
        <f t="shared" si="24"/>
        <v>4067</v>
      </c>
      <c r="O175" s="238">
        <f t="shared" si="21"/>
        <v>221</v>
      </c>
      <c r="P175" s="238">
        <f t="shared" si="21"/>
        <v>1630</v>
      </c>
      <c r="Q175" s="238">
        <f t="shared" si="21"/>
        <v>328</v>
      </c>
      <c r="R175" s="238"/>
    </row>
    <row r="176" spans="1:18" ht="13.5">
      <c r="A176" s="188">
        <v>11</v>
      </c>
      <c r="B176" s="214" t="s">
        <v>50</v>
      </c>
      <c r="C176" s="215" t="s">
        <v>173</v>
      </c>
      <c r="D176" s="216">
        <f t="shared" si="19"/>
        <v>61735</v>
      </c>
      <c r="E176" s="217">
        <f t="shared" si="19"/>
        <v>53368</v>
      </c>
      <c r="F176" s="216">
        <f t="shared" si="19"/>
        <v>49154</v>
      </c>
      <c r="G176" s="218">
        <f t="shared" si="22"/>
        <v>0.92</v>
      </c>
      <c r="H176" s="218">
        <f t="shared" si="23"/>
        <v>23.77</v>
      </c>
      <c r="I176" s="219">
        <f aca="true" t="shared" si="25" ref="I176:M185">SUMIF($A$7:$A$150,$A176,I$7:I$150)</f>
        <v>40685</v>
      </c>
      <c r="J176" s="220">
        <f t="shared" si="25"/>
        <v>8421</v>
      </c>
      <c r="K176" s="221">
        <f t="shared" si="25"/>
        <v>3520</v>
      </c>
      <c r="L176" s="221">
        <f t="shared" si="25"/>
        <v>626</v>
      </c>
      <c r="M176" s="222">
        <f t="shared" si="25"/>
        <v>116</v>
      </c>
      <c r="N176" s="217">
        <f t="shared" si="24"/>
        <v>12683</v>
      </c>
      <c r="O176" s="216">
        <f t="shared" si="21"/>
        <v>900</v>
      </c>
      <c r="P176" s="216">
        <f t="shared" si="21"/>
        <v>5569</v>
      </c>
      <c r="Q176" s="216">
        <f t="shared" si="21"/>
        <v>1660</v>
      </c>
      <c r="R176" s="216"/>
    </row>
    <row r="177" spans="1:18" ht="13.5">
      <c r="A177" s="188">
        <v>12</v>
      </c>
      <c r="B177" s="223" t="s">
        <v>51</v>
      </c>
      <c r="C177" s="224" t="s">
        <v>174</v>
      </c>
      <c r="D177" s="225">
        <f t="shared" si="19"/>
        <v>53725</v>
      </c>
      <c r="E177" s="226">
        <f t="shared" si="19"/>
        <v>46989</v>
      </c>
      <c r="F177" s="225">
        <f t="shared" si="19"/>
        <v>45813</v>
      </c>
      <c r="G177" s="227">
        <f t="shared" si="22"/>
        <v>0.97</v>
      </c>
      <c r="H177" s="227">
        <f t="shared" si="23"/>
        <v>26.26</v>
      </c>
      <c r="I177" s="228">
        <f t="shared" si="25"/>
        <v>34648</v>
      </c>
      <c r="J177" s="229">
        <f t="shared" si="25"/>
        <v>7984</v>
      </c>
      <c r="K177" s="230">
        <f t="shared" si="25"/>
        <v>3648</v>
      </c>
      <c r="L177" s="230">
        <f t="shared" si="25"/>
        <v>698</v>
      </c>
      <c r="M177" s="231">
        <f t="shared" si="25"/>
        <v>11</v>
      </c>
      <c r="N177" s="226">
        <f t="shared" si="24"/>
        <v>12341</v>
      </c>
      <c r="O177" s="225">
        <f t="shared" si="21"/>
        <v>743</v>
      </c>
      <c r="P177" s="225">
        <f t="shared" si="21"/>
        <v>5537</v>
      </c>
      <c r="Q177" s="225">
        <f t="shared" si="21"/>
        <v>3366</v>
      </c>
      <c r="R177" s="225"/>
    </row>
    <row r="178" spans="1:18" ht="13.5">
      <c r="A178" s="188">
        <v>13</v>
      </c>
      <c r="B178" s="223" t="s">
        <v>52</v>
      </c>
      <c r="C178" s="224" t="s">
        <v>175</v>
      </c>
      <c r="D178" s="225">
        <f t="shared" si="19"/>
        <v>97968</v>
      </c>
      <c r="E178" s="226">
        <f t="shared" si="19"/>
        <v>87471</v>
      </c>
      <c r="F178" s="225">
        <f t="shared" si="19"/>
        <v>50804</v>
      </c>
      <c r="G178" s="227">
        <f t="shared" si="22"/>
        <v>0.58</v>
      </c>
      <c r="H178" s="227">
        <f t="shared" si="23"/>
        <v>17.08</v>
      </c>
      <c r="I178" s="228">
        <f t="shared" si="25"/>
        <v>72532</v>
      </c>
      <c r="J178" s="229">
        <f t="shared" si="25"/>
        <v>10392</v>
      </c>
      <c r="K178" s="230">
        <f t="shared" si="25"/>
        <v>3789</v>
      </c>
      <c r="L178" s="230">
        <f t="shared" si="25"/>
        <v>758</v>
      </c>
      <c r="M178" s="231">
        <f t="shared" si="25"/>
        <v>0</v>
      </c>
      <c r="N178" s="226">
        <f t="shared" si="24"/>
        <v>14939</v>
      </c>
      <c r="O178" s="225">
        <f t="shared" si="21"/>
        <v>2087</v>
      </c>
      <c r="P178" s="225">
        <f t="shared" si="21"/>
        <v>10106</v>
      </c>
      <c r="Q178" s="225">
        <f t="shared" si="21"/>
        <v>8753</v>
      </c>
      <c r="R178" s="225"/>
    </row>
    <row r="179" spans="1:18" ht="13.5">
      <c r="A179" s="188">
        <v>14</v>
      </c>
      <c r="B179" s="223" t="s">
        <v>53</v>
      </c>
      <c r="C179" s="224" t="s">
        <v>4</v>
      </c>
      <c r="D179" s="232">
        <f t="shared" si="19"/>
        <v>77849</v>
      </c>
      <c r="E179" s="226">
        <f t="shared" si="19"/>
        <v>71480</v>
      </c>
      <c r="F179" s="232">
        <f t="shared" si="19"/>
        <v>48257</v>
      </c>
      <c r="G179" s="227">
        <f t="shared" si="22"/>
        <v>0.68</v>
      </c>
      <c r="H179" s="227">
        <f t="shared" si="23"/>
        <v>19.54</v>
      </c>
      <c r="I179" s="228">
        <f t="shared" si="25"/>
        <v>57511</v>
      </c>
      <c r="J179" s="233">
        <f t="shared" si="25"/>
        <v>9563</v>
      </c>
      <c r="K179" s="234">
        <f t="shared" si="25"/>
        <v>3708</v>
      </c>
      <c r="L179" s="234">
        <f t="shared" si="25"/>
        <v>698</v>
      </c>
      <c r="M179" s="235">
        <f t="shared" si="25"/>
        <v>0</v>
      </c>
      <c r="N179" s="226">
        <f t="shared" si="24"/>
        <v>13969</v>
      </c>
      <c r="O179" s="232">
        <f t="shared" si="21"/>
        <v>2515</v>
      </c>
      <c r="P179" s="232">
        <f t="shared" si="21"/>
        <v>10251</v>
      </c>
      <c r="Q179" s="232">
        <f t="shared" si="21"/>
        <v>5284</v>
      </c>
      <c r="R179" s="232"/>
    </row>
    <row r="180" spans="1:18" ht="13.5">
      <c r="A180" s="188">
        <v>15</v>
      </c>
      <c r="B180" s="236" t="s">
        <v>54</v>
      </c>
      <c r="C180" s="237" t="s">
        <v>176</v>
      </c>
      <c r="D180" s="238">
        <f t="shared" si="19"/>
        <v>18569</v>
      </c>
      <c r="E180" s="239">
        <f t="shared" si="19"/>
        <v>17671</v>
      </c>
      <c r="F180" s="238">
        <f t="shared" si="19"/>
        <v>14801</v>
      </c>
      <c r="G180" s="240">
        <f t="shared" si="22"/>
        <v>0.84</v>
      </c>
      <c r="H180" s="240">
        <f t="shared" si="23"/>
        <v>22.77</v>
      </c>
      <c r="I180" s="241">
        <f t="shared" si="25"/>
        <v>13647</v>
      </c>
      <c r="J180" s="242">
        <f t="shared" si="25"/>
        <v>2713</v>
      </c>
      <c r="K180" s="243">
        <f t="shared" si="25"/>
        <v>1056</v>
      </c>
      <c r="L180" s="243">
        <f t="shared" si="25"/>
        <v>246</v>
      </c>
      <c r="M180" s="244">
        <f t="shared" si="25"/>
        <v>9</v>
      </c>
      <c r="N180" s="239">
        <f t="shared" si="24"/>
        <v>4024</v>
      </c>
      <c r="O180" s="238">
        <f t="shared" si="21"/>
        <v>130</v>
      </c>
      <c r="P180" s="238">
        <f t="shared" si="21"/>
        <v>1030</v>
      </c>
      <c r="Q180" s="245">
        <f t="shared" si="21"/>
        <v>302</v>
      </c>
      <c r="R180" s="238"/>
    </row>
    <row r="181" spans="1:18" ht="13.5">
      <c r="A181" s="188">
        <v>16</v>
      </c>
      <c r="B181" s="214" t="s">
        <v>55</v>
      </c>
      <c r="C181" s="215" t="s">
        <v>177</v>
      </c>
      <c r="D181" s="216">
        <f t="shared" si="19"/>
        <v>9188</v>
      </c>
      <c r="E181" s="217">
        <f t="shared" si="19"/>
        <v>8862</v>
      </c>
      <c r="F181" s="216">
        <f t="shared" si="19"/>
        <v>9101</v>
      </c>
      <c r="G181" s="218">
        <f t="shared" si="22"/>
        <v>1.03</v>
      </c>
      <c r="H181" s="218">
        <f t="shared" si="23"/>
        <v>26.9</v>
      </c>
      <c r="I181" s="219">
        <f t="shared" si="25"/>
        <v>6478</v>
      </c>
      <c r="J181" s="220">
        <f t="shared" si="25"/>
        <v>1582</v>
      </c>
      <c r="K181" s="221">
        <f t="shared" si="25"/>
        <v>672</v>
      </c>
      <c r="L181" s="221">
        <f t="shared" si="25"/>
        <v>130</v>
      </c>
      <c r="M181" s="222">
        <f t="shared" si="25"/>
        <v>0</v>
      </c>
      <c r="N181" s="217">
        <f t="shared" si="24"/>
        <v>2384</v>
      </c>
      <c r="O181" s="216">
        <f t="shared" si="21"/>
        <v>155</v>
      </c>
      <c r="P181" s="216">
        <f t="shared" si="21"/>
        <v>1115</v>
      </c>
      <c r="Q181" s="216">
        <f t="shared" si="21"/>
        <v>492</v>
      </c>
      <c r="R181" s="216"/>
    </row>
    <row r="182" spans="1:18" ht="13.5">
      <c r="A182" s="188">
        <v>17</v>
      </c>
      <c r="B182" s="223" t="s">
        <v>56</v>
      </c>
      <c r="C182" s="224" t="s">
        <v>178</v>
      </c>
      <c r="D182" s="225">
        <f t="shared" si="19"/>
        <v>10122</v>
      </c>
      <c r="E182" s="226">
        <f t="shared" si="19"/>
        <v>9664</v>
      </c>
      <c r="F182" s="225">
        <f t="shared" si="19"/>
        <v>8819</v>
      </c>
      <c r="G182" s="227">
        <f t="shared" si="22"/>
        <v>0.91</v>
      </c>
      <c r="H182" s="227">
        <f t="shared" si="23"/>
        <v>24.4</v>
      </c>
      <c r="I182" s="228">
        <f t="shared" si="25"/>
        <v>7306</v>
      </c>
      <c r="J182" s="229">
        <f t="shared" si="25"/>
        <v>1550</v>
      </c>
      <c r="K182" s="230">
        <f t="shared" si="25"/>
        <v>658</v>
      </c>
      <c r="L182" s="230">
        <f t="shared" si="25"/>
        <v>135</v>
      </c>
      <c r="M182" s="231">
        <f t="shared" si="25"/>
        <v>15</v>
      </c>
      <c r="N182" s="226">
        <f t="shared" si="24"/>
        <v>2358</v>
      </c>
      <c r="O182" s="225">
        <f t="shared" si="21"/>
        <v>120</v>
      </c>
      <c r="P182" s="225">
        <f t="shared" si="21"/>
        <v>1112</v>
      </c>
      <c r="Q182" s="225">
        <f t="shared" si="21"/>
        <v>548</v>
      </c>
      <c r="R182" s="225"/>
    </row>
    <row r="183" spans="1:18" ht="13.5">
      <c r="A183" s="188">
        <v>18</v>
      </c>
      <c r="B183" s="223" t="s">
        <v>57</v>
      </c>
      <c r="C183" s="224" t="s">
        <v>179</v>
      </c>
      <c r="D183" s="225">
        <f t="shared" si="19"/>
        <v>7280</v>
      </c>
      <c r="E183" s="226">
        <f t="shared" si="19"/>
        <v>6968</v>
      </c>
      <c r="F183" s="225">
        <f t="shared" si="19"/>
        <v>5762</v>
      </c>
      <c r="G183" s="227">
        <f t="shared" si="22"/>
        <v>0.83</v>
      </c>
      <c r="H183" s="227">
        <f t="shared" si="23"/>
        <v>23.36</v>
      </c>
      <c r="I183" s="228">
        <f t="shared" si="25"/>
        <v>5340</v>
      </c>
      <c r="J183" s="229">
        <f t="shared" si="25"/>
        <v>1049</v>
      </c>
      <c r="K183" s="230">
        <f t="shared" si="25"/>
        <v>468</v>
      </c>
      <c r="L183" s="230">
        <f t="shared" si="25"/>
        <v>98</v>
      </c>
      <c r="M183" s="231">
        <f t="shared" si="25"/>
        <v>13</v>
      </c>
      <c r="N183" s="226">
        <f t="shared" si="24"/>
        <v>1628</v>
      </c>
      <c r="O183" s="225">
        <f t="shared" si="21"/>
        <v>22</v>
      </c>
      <c r="P183" s="225">
        <f t="shared" si="21"/>
        <v>486</v>
      </c>
      <c r="Q183" s="225">
        <f t="shared" si="21"/>
        <v>392</v>
      </c>
      <c r="R183" s="225"/>
    </row>
    <row r="184" spans="1:18" ht="13.5">
      <c r="A184" s="188">
        <v>19</v>
      </c>
      <c r="B184" s="223" t="s">
        <v>58</v>
      </c>
      <c r="C184" s="224" t="s">
        <v>180</v>
      </c>
      <c r="D184" s="232">
        <f t="shared" si="19"/>
        <v>7193</v>
      </c>
      <c r="E184" s="226">
        <f t="shared" si="19"/>
        <v>6400</v>
      </c>
      <c r="F184" s="232">
        <f t="shared" si="19"/>
        <v>8170</v>
      </c>
      <c r="G184" s="227">
        <f t="shared" si="22"/>
        <v>1.28</v>
      </c>
      <c r="H184" s="227">
        <f t="shared" si="23"/>
        <v>30.69</v>
      </c>
      <c r="I184" s="228">
        <f t="shared" si="25"/>
        <v>4436</v>
      </c>
      <c r="J184" s="233">
        <f t="shared" si="25"/>
        <v>1202</v>
      </c>
      <c r="K184" s="234">
        <f t="shared" si="25"/>
        <v>541</v>
      </c>
      <c r="L184" s="234">
        <f t="shared" si="25"/>
        <v>149</v>
      </c>
      <c r="M184" s="235">
        <f t="shared" si="25"/>
        <v>72</v>
      </c>
      <c r="N184" s="226">
        <f t="shared" si="24"/>
        <v>1964</v>
      </c>
      <c r="O184" s="232">
        <f t="shared" si="21"/>
        <v>176</v>
      </c>
      <c r="P184" s="232">
        <f t="shared" si="21"/>
        <v>754</v>
      </c>
      <c r="Q184" s="232">
        <f t="shared" si="21"/>
        <v>182</v>
      </c>
      <c r="R184" s="232"/>
    </row>
    <row r="185" spans="1:18" ht="13.5">
      <c r="A185" s="188">
        <v>20</v>
      </c>
      <c r="B185" s="236" t="s">
        <v>59</v>
      </c>
      <c r="C185" s="237" t="s">
        <v>181</v>
      </c>
      <c r="D185" s="238">
        <f t="shared" si="19"/>
        <v>19033</v>
      </c>
      <c r="E185" s="239">
        <f t="shared" si="19"/>
        <v>17681</v>
      </c>
      <c r="F185" s="238">
        <f t="shared" si="19"/>
        <v>16480</v>
      </c>
      <c r="G185" s="240">
        <f t="shared" si="22"/>
        <v>0.93</v>
      </c>
      <c r="H185" s="240">
        <f t="shared" si="23"/>
        <v>23.93</v>
      </c>
      <c r="I185" s="241">
        <f t="shared" si="25"/>
        <v>13450</v>
      </c>
      <c r="J185" s="242">
        <f t="shared" si="25"/>
        <v>2739</v>
      </c>
      <c r="K185" s="243">
        <f t="shared" si="25"/>
        <v>1169</v>
      </c>
      <c r="L185" s="243">
        <f t="shared" si="25"/>
        <v>323</v>
      </c>
      <c r="M185" s="244">
        <f t="shared" si="25"/>
        <v>0</v>
      </c>
      <c r="N185" s="239">
        <f t="shared" si="24"/>
        <v>4231</v>
      </c>
      <c r="O185" s="238">
        <f t="shared" si="21"/>
        <v>312</v>
      </c>
      <c r="P185" s="238">
        <f t="shared" si="21"/>
        <v>1737</v>
      </c>
      <c r="Q185" s="238">
        <f t="shared" si="21"/>
        <v>66</v>
      </c>
      <c r="R185" s="238"/>
    </row>
    <row r="186" spans="1:18" ht="13.5">
      <c r="A186" s="188">
        <v>21</v>
      </c>
      <c r="B186" s="214" t="s">
        <v>60</v>
      </c>
      <c r="C186" s="215" t="s">
        <v>182</v>
      </c>
      <c r="D186" s="216">
        <f aca="true" t="shared" si="26" ref="D186:F205">SUMIF($A$7:$A$150,$A186,D$7:D$150)</f>
        <v>18346</v>
      </c>
      <c r="E186" s="217">
        <f t="shared" si="26"/>
        <v>17068</v>
      </c>
      <c r="F186" s="216">
        <f t="shared" si="26"/>
        <v>10249</v>
      </c>
      <c r="G186" s="218">
        <f t="shared" si="22"/>
        <v>0.6</v>
      </c>
      <c r="H186" s="218">
        <f t="shared" si="23"/>
        <v>17.5</v>
      </c>
      <c r="I186" s="219">
        <f aca="true" t="shared" si="27" ref="I186:M195">SUMIF($A$7:$A$150,$A186,I$7:I$150)</f>
        <v>14081</v>
      </c>
      <c r="J186" s="220">
        <f t="shared" si="27"/>
        <v>2018</v>
      </c>
      <c r="K186" s="221">
        <f t="shared" si="27"/>
        <v>786</v>
      </c>
      <c r="L186" s="221">
        <f t="shared" si="27"/>
        <v>183</v>
      </c>
      <c r="M186" s="222">
        <f t="shared" si="27"/>
        <v>0</v>
      </c>
      <c r="N186" s="217">
        <f t="shared" si="24"/>
        <v>2987</v>
      </c>
      <c r="O186" s="216">
        <f aca="true" t="shared" si="28" ref="O186:Q205">SUMIF($A$7:$A$150,$A186,O$7:O$150)</f>
        <v>233</v>
      </c>
      <c r="P186" s="216">
        <f t="shared" si="28"/>
        <v>1836</v>
      </c>
      <c r="Q186" s="216">
        <f t="shared" si="28"/>
        <v>633</v>
      </c>
      <c r="R186" s="216"/>
    </row>
    <row r="187" spans="1:18" ht="13.5">
      <c r="A187" s="188">
        <v>22</v>
      </c>
      <c r="B187" s="223" t="s">
        <v>61</v>
      </c>
      <c r="C187" s="224" t="s">
        <v>183</v>
      </c>
      <c r="D187" s="225">
        <f t="shared" si="26"/>
        <v>33267</v>
      </c>
      <c r="E187" s="226">
        <f t="shared" si="26"/>
        <v>29228</v>
      </c>
      <c r="F187" s="225">
        <f t="shared" si="26"/>
        <v>19266</v>
      </c>
      <c r="G187" s="227">
        <f t="shared" si="22"/>
        <v>0.66</v>
      </c>
      <c r="H187" s="227">
        <f t="shared" si="23"/>
        <v>18.04</v>
      </c>
      <c r="I187" s="228">
        <f t="shared" si="27"/>
        <v>23955</v>
      </c>
      <c r="J187" s="229">
        <f t="shared" si="27"/>
        <v>3496</v>
      </c>
      <c r="K187" s="230">
        <f t="shared" si="27"/>
        <v>1430</v>
      </c>
      <c r="L187" s="230">
        <f t="shared" si="27"/>
        <v>337</v>
      </c>
      <c r="M187" s="231">
        <f t="shared" si="27"/>
        <v>10</v>
      </c>
      <c r="N187" s="226">
        <f t="shared" si="24"/>
        <v>5273</v>
      </c>
      <c r="O187" s="225">
        <f t="shared" si="28"/>
        <v>366</v>
      </c>
      <c r="P187" s="225">
        <f t="shared" si="28"/>
        <v>3810</v>
      </c>
      <c r="Q187" s="225">
        <f t="shared" si="28"/>
        <v>80</v>
      </c>
      <c r="R187" s="225"/>
    </row>
    <row r="188" spans="1:18" ht="13.5">
      <c r="A188" s="188">
        <v>23</v>
      </c>
      <c r="B188" s="223" t="s">
        <v>62</v>
      </c>
      <c r="C188" s="224" t="s">
        <v>184</v>
      </c>
      <c r="D188" s="225">
        <f t="shared" si="26"/>
        <v>69325</v>
      </c>
      <c r="E188" s="226">
        <f t="shared" si="26"/>
        <v>65219</v>
      </c>
      <c r="F188" s="225">
        <f t="shared" si="26"/>
        <v>39435</v>
      </c>
      <c r="G188" s="227">
        <f t="shared" si="22"/>
        <v>0.6</v>
      </c>
      <c r="H188" s="227">
        <f t="shared" si="23"/>
        <v>16.51</v>
      </c>
      <c r="I188" s="228">
        <f t="shared" si="27"/>
        <v>54450</v>
      </c>
      <c r="J188" s="229">
        <f t="shared" si="27"/>
        <v>7375</v>
      </c>
      <c r="K188" s="230">
        <f t="shared" si="27"/>
        <v>2763</v>
      </c>
      <c r="L188" s="230">
        <f t="shared" si="27"/>
        <v>631</v>
      </c>
      <c r="M188" s="231">
        <f t="shared" si="27"/>
        <v>0</v>
      </c>
      <c r="N188" s="226">
        <f t="shared" si="24"/>
        <v>10769</v>
      </c>
      <c r="O188" s="225">
        <f t="shared" si="28"/>
        <v>2275</v>
      </c>
      <c r="P188" s="225">
        <f t="shared" si="28"/>
        <v>10246</v>
      </c>
      <c r="Q188" s="225">
        <f t="shared" si="28"/>
        <v>4309</v>
      </c>
      <c r="R188" s="225"/>
    </row>
    <row r="189" spans="1:18" ht="13.5">
      <c r="A189" s="188">
        <v>24</v>
      </c>
      <c r="B189" s="223" t="s">
        <v>63</v>
      </c>
      <c r="C189" s="224" t="s">
        <v>185</v>
      </c>
      <c r="D189" s="232">
        <f t="shared" si="26"/>
        <v>16445</v>
      </c>
      <c r="E189" s="226">
        <f t="shared" si="26"/>
        <v>15331</v>
      </c>
      <c r="F189" s="232">
        <f t="shared" si="26"/>
        <v>16659</v>
      </c>
      <c r="G189" s="227">
        <f t="shared" si="22"/>
        <v>1.09</v>
      </c>
      <c r="H189" s="227">
        <f t="shared" si="23"/>
        <v>27.72</v>
      </c>
      <c r="I189" s="228">
        <f t="shared" si="27"/>
        <v>11081</v>
      </c>
      <c r="J189" s="233">
        <f t="shared" si="27"/>
        <v>2727</v>
      </c>
      <c r="K189" s="234">
        <f t="shared" si="27"/>
        <v>1231</v>
      </c>
      <c r="L189" s="234">
        <f t="shared" si="27"/>
        <v>267</v>
      </c>
      <c r="M189" s="235">
        <f t="shared" si="27"/>
        <v>25</v>
      </c>
      <c r="N189" s="226">
        <f t="shared" si="24"/>
        <v>4250</v>
      </c>
      <c r="O189" s="232">
        <f t="shared" si="28"/>
        <v>274</v>
      </c>
      <c r="P189" s="232">
        <f t="shared" si="28"/>
        <v>2146</v>
      </c>
      <c r="Q189" s="232">
        <f t="shared" si="28"/>
        <v>287</v>
      </c>
      <c r="R189" s="232"/>
    </row>
    <row r="190" spans="1:18" ht="13.5">
      <c r="A190" s="188">
        <v>25</v>
      </c>
      <c r="B190" s="236" t="s">
        <v>64</v>
      </c>
      <c r="C190" s="237" t="s">
        <v>186</v>
      </c>
      <c r="D190" s="238">
        <f t="shared" si="26"/>
        <v>13742</v>
      </c>
      <c r="E190" s="239">
        <f t="shared" si="26"/>
        <v>12238</v>
      </c>
      <c r="F190" s="238">
        <f t="shared" si="26"/>
        <v>11985</v>
      </c>
      <c r="G190" s="240">
        <f t="shared" si="22"/>
        <v>0.98</v>
      </c>
      <c r="H190" s="240">
        <f t="shared" si="23"/>
        <v>25.17</v>
      </c>
      <c r="I190" s="241">
        <f t="shared" si="27"/>
        <v>9158</v>
      </c>
      <c r="J190" s="242">
        <f t="shared" si="27"/>
        <v>1980</v>
      </c>
      <c r="K190" s="243">
        <f t="shared" si="27"/>
        <v>914</v>
      </c>
      <c r="L190" s="243">
        <f t="shared" si="27"/>
        <v>183</v>
      </c>
      <c r="M190" s="244">
        <f t="shared" si="27"/>
        <v>3</v>
      </c>
      <c r="N190" s="239">
        <f t="shared" si="24"/>
        <v>3080</v>
      </c>
      <c r="O190" s="238">
        <f t="shared" si="28"/>
        <v>29</v>
      </c>
      <c r="P190" s="238">
        <f t="shared" si="28"/>
        <v>1433</v>
      </c>
      <c r="Q190" s="238">
        <f t="shared" si="28"/>
        <v>0</v>
      </c>
      <c r="R190" s="238"/>
    </row>
    <row r="191" spans="1:18" ht="13.5">
      <c r="A191" s="188">
        <v>26</v>
      </c>
      <c r="B191" s="214" t="s">
        <v>65</v>
      </c>
      <c r="C191" s="215" t="s">
        <v>187</v>
      </c>
      <c r="D191" s="216">
        <f t="shared" si="26"/>
        <v>21895</v>
      </c>
      <c r="E191" s="217">
        <f t="shared" si="26"/>
        <v>20244</v>
      </c>
      <c r="F191" s="216">
        <f t="shared" si="26"/>
        <v>16283</v>
      </c>
      <c r="G191" s="218">
        <f t="shared" si="22"/>
        <v>0.8</v>
      </c>
      <c r="H191" s="218">
        <f t="shared" si="23"/>
        <v>22.61</v>
      </c>
      <c r="I191" s="219">
        <f t="shared" si="27"/>
        <v>15667</v>
      </c>
      <c r="J191" s="220">
        <f t="shared" si="27"/>
        <v>2982</v>
      </c>
      <c r="K191" s="221">
        <f t="shared" si="27"/>
        <v>1306</v>
      </c>
      <c r="L191" s="221">
        <f t="shared" si="27"/>
        <v>275</v>
      </c>
      <c r="M191" s="222">
        <f t="shared" si="27"/>
        <v>14</v>
      </c>
      <c r="N191" s="217">
        <f t="shared" si="24"/>
        <v>4577</v>
      </c>
      <c r="O191" s="216">
        <f t="shared" si="28"/>
        <v>690</v>
      </c>
      <c r="P191" s="216">
        <f t="shared" si="28"/>
        <v>2567</v>
      </c>
      <c r="Q191" s="216">
        <f t="shared" si="28"/>
        <v>1188</v>
      </c>
      <c r="R191" s="216"/>
    </row>
    <row r="192" spans="1:18" ht="13.5">
      <c r="A192" s="188">
        <v>27</v>
      </c>
      <c r="B192" s="223" t="s">
        <v>66</v>
      </c>
      <c r="C192" s="224" t="s">
        <v>188</v>
      </c>
      <c r="D192" s="225">
        <f t="shared" si="26"/>
        <v>75886</v>
      </c>
      <c r="E192" s="226">
        <f t="shared" si="26"/>
        <v>64155</v>
      </c>
      <c r="F192" s="225">
        <f t="shared" si="26"/>
        <v>56083</v>
      </c>
      <c r="G192" s="227">
        <f t="shared" si="22"/>
        <v>0.87</v>
      </c>
      <c r="H192" s="227">
        <f t="shared" si="23"/>
        <v>25</v>
      </c>
      <c r="I192" s="228">
        <f t="shared" si="27"/>
        <v>48114</v>
      </c>
      <c r="J192" s="229">
        <f t="shared" si="27"/>
        <v>10506</v>
      </c>
      <c r="K192" s="230">
        <f t="shared" si="27"/>
        <v>4496</v>
      </c>
      <c r="L192" s="230">
        <f t="shared" si="27"/>
        <v>1003</v>
      </c>
      <c r="M192" s="231">
        <f t="shared" si="27"/>
        <v>36</v>
      </c>
      <c r="N192" s="226">
        <f t="shared" si="24"/>
        <v>16041</v>
      </c>
      <c r="O192" s="225">
        <f t="shared" si="28"/>
        <v>2261</v>
      </c>
      <c r="P192" s="225">
        <f t="shared" si="28"/>
        <v>7571</v>
      </c>
      <c r="Q192" s="225">
        <f t="shared" si="28"/>
        <v>2894</v>
      </c>
      <c r="R192" s="225"/>
    </row>
    <row r="193" spans="1:18" ht="13.5">
      <c r="A193" s="188">
        <v>28</v>
      </c>
      <c r="B193" s="223" t="s">
        <v>67</v>
      </c>
      <c r="C193" s="224" t="s">
        <v>189</v>
      </c>
      <c r="D193" s="225">
        <f t="shared" si="26"/>
        <v>48779</v>
      </c>
      <c r="E193" s="226">
        <f t="shared" si="26"/>
        <v>45822</v>
      </c>
      <c r="F193" s="225">
        <f t="shared" si="26"/>
        <v>34024</v>
      </c>
      <c r="G193" s="227">
        <f t="shared" si="22"/>
        <v>0.74</v>
      </c>
      <c r="H193" s="227">
        <f t="shared" si="23"/>
        <v>20.22</v>
      </c>
      <c r="I193" s="228">
        <f t="shared" si="27"/>
        <v>36558</v>
      </c>
      <c r="J193" s="229">
        <f t="shared" si="27"/>
        <v>6231</v>
      </c>
      <c r="K193" s="230">
        <f t="shared" si="27"/>
        <v>2503</v>
      </c>
      <c r="L193" s="230">
        <f t="shared" si="27"/>
        <v>527</v>
      </c>
      <c r="M193" s="231">
        <f t="shared" si="27"/>
        <v>3</v>
      </c>
      <c r="N193" s="226">
        <f t="shared" si="24"/>
        <v>9264</v>
      </c>
      <c r="O193" s="225">
        <f t="shared" si="28"/>
        <v>1292</v>
      </c>
      <c r="P193" s="225">
        <f t="shared" si="28"/>
        <v>6802</v>
      </c>
      <c r="Q193" s="225">
        <f t="shared" si="28"/>
        <v>2897</v>
      </c>
      <c r="R193" s="225"/>
    </row>
    <row r="194" spans="1:18" ht="13.5">
      <c r="A194" s="188">
        <v>29</v>
      </c>
      <c r="B194" s="223" t="s">
        <v>68</v>
      </c>
      <c r="C194" s="224" t="s">
        <v>190</v>
      </c>
      <c r="D194" s="232">
        <f t="shared" si="26"/>
        <v>11748</v>
      </c>
      <c r="E194" s="226">
        <f t="shared" si="26"/>
        <v>9519</v>
      </c>
      <c r="F194" s="232">
        <f t="shared" si="26"/>
        <v>9655</v>
      </c>
      <c r="G194" s="227">
        <f t="shared" si="22"/>
        <v>1.01</v>
      </c>
      <c r="H194" s="227">
        <f t="shared" si="23"/>
        <v>27.2</v>
      </c>
      <c r="I194" s="228">
        <f t="shared" si="27"/>
        <v>6930</v>
      </c>
      <c r="J194" s="233">
        <f t="shared" si="27"/>
        <v>1687</v>
      </c>
      <c r="K194" s="234">
        <f t="shared" si="27"/>
        <v>769</v>
      </c>
      <c r="L194" s="234">
        <f t="shared" si="27"/>
        <v>133</v>
      </c>
      <c r="M194" s="235">
        <f t="shared" si="27"/>
        <v>0</v>
      </c>
      <c r="N194" s="226">
        <f t="shared" si="24"/>
        <v>2589</v>
      </c>
      <c r="O194" s="232">
        <f t="shared" si="28"/>
        <v>148</v>
      </c>
      <c r="P194" s="232">
        <f t="shared" si="28"/>
        <v>1215</v>
      </c>
      <c r="Q194" s="232">
        <f t="shared" si="28"/>
        <v>436</v>
      </c>
      <c r="R194" s="232"/>
    </row>
    <row r="195" spans="1:18" ht="13.5">
      <c r="A195" s="188">
        <v>30</v>
      </c>
      <c r="B195" s="236" t="s">
        <v>69</v>
      </c>
      <c r="C195" s="237" t="s">
        <v>5</v>
      </c>
      <c r="D195" s="238">
        <f t="shared" si="26"/>
        <v>7930</v>
      </c>
      <c r="E195" s="239">
        <f t="shared" si="26"/>
        <v>7209</v>
      </c>
      <c r="F195" s="238">
        <f t="shared" si="26"/>
        <v>8985</v>
      </c>
      <c r="G195" s="240">
        <f t="shared" si="22"/>
        <v>1.25</v>
      </c>
      <c r="H195" s="240">
        <f t="shared" si="23"/>
        <v>30.91</v>
      </c>
      <c r="I195" s="241">
        <f t="shared" si="27"/>
        <v>4981</v>
      </c>
      <c r="J195" s="242">
        <f t="shared" si="27"/>
        <v>1405</v>
      </c>
      <c r="K195" s="243">
        <f t="shared" si="27"/>
        <v>696</v>
      </c>
      <c r="L195" s="243">
        <f t="shared" si="27"/>
        <v>127</v>
      </c>
      <c r="M195" s="244">
        <f t="shared" si="27"/>
        <v>0</v>
      </c>
      <c r="N195" s="239">
        <f t="shared" si="24"/>
        <v>2228</v>
      </c>
      <c r="O195" s="238">
        <f t="shared" si="28"/>
        <v>88</v>
      </c>
      <c r="P195" s="238">
        <f t="shared" si="28"/>
        <v>750</v>
      </c>
      <c r="Q195" s="238">
        <f t="shared" si="28"/>
        <v>10</v>
      </c>
      <c r="R195" s="238"/>
    </row>
    <row r="196" spans="1:18" ht="13.5">
      <c r="A196" s="188">
        <v>31</v>
      </c>
      <c r="B196" s="214" t="s">
        <v>70</v>
      </c>
      <c r="C196" s="215" t="s">
        <v>191</v>
      </c>
      <c r="D196" s="216">
        <f t="shared" si="26"/>
        <v>5062</v>
      </c>
      <c r="E196" s="217">
        <f t="shared" si="26"/>
        <v>4873</v>
      </c>
      <c r="F196" s="216">
        <f t="shared" si="26"/>
        <v>4716</v>
      </c>
      <c r="G196" s="218">
        <f t="shared" si="22"/>
        <v>0.97</v>
      </c>
      <c r="H196" s="218">
        <f t="shared" si="23"/>
        <v>24.3</v>
      </c>
      <c r="I196" s="219">
        <f aca="true" t="shared" si="29" ref="I196:M205">SUMIF($A$7:$A$150,$A196,I$7:I$150)</f>
        <v>3689</v>
      </c>
      <c r="J196" s="220">
        <f t="shared" si="29"/>
        <v>784</v>
      </c>
      <c r="K196" s="221">
        <f t="shared" si="29"/>
        <v>322</v>
      </c>
      <c r="L196" s="221">
        <f t="shared" si="29"/>
        <v>76</v>
      </c>
      <c r="M196" s="222">
        <f t="shared" si="29"/>
        <v>2</v>
      </c>
      <c r="N196" s="217">
        <f t="shared" si="24"/>
        <v>1184</v>
      </c>
      <c r="O196" s="216">
        <f t="shared" si="28"/>
        <v>180</v>
      </c>
      <c r="P196" s="216">
        <f t="shared" si="28"/>
        <v>556</v>
      </c>
      <c r="Q196" s="216">
        <f t="shared" si="28"/>
        <v>842</v>
      </c>
      <c r="R196" s="216"/>
    </row>
    <row r="197" spans="1:18" ht="13.5">
      <c r="A197" s="188">
        <v>32</v>
      </c>
      <c r="B197" s="223" t="s">
        <v>71</v>
      </c>
      <c r="C197" s="224" t="s">
        <v>192</v>
      </c>
      <c r="D197" s="225">
        <f t="shared" si="26"/>
        <v>5786</v>
      </c>
      <c r="E197" s="226">
        <f t="shared" si="26"/>
        <v>5452</v>
      </c>
      <c r="F197" s="225">
        <f t="shared" si="26"/>
        <v>4573</v>
      </c>
      <c r="G197" s="227">
        <f t="shared" si="22"/>
        <v>0.84</v>
      </c>
      <c r="H197" s="227">
        <f t="shared" si="23"/>
        <v>26.43</v>
      </c>
      <c r="I197" s="228">
        <f t="shared" si="29"/>
        <v>4011</v>
      </c>
      <c r="J197" s="229">
        <f t="shared" si="29"/>
        <v>963</v>
      </c>
      <c r="K197" s="230">
        <f t="shared" si="29"/>
        <v>387</v>
      </c>
      <c r="L197" s="230">
        <f t="shared" si="29"/>
        <v>77</v>
      </c>
      <c r="M197" s="231">
        <f t="shared" si="29"/>
        <v>14</v>
      </c>
      <c r="N197" s="226">
        <f t="shared" si="24"/>
        <v>1441</v>
      </c>
      <c r="O197" s="225">
        <f t="shared" si="28"/>
        <v>59</v>
      </c>
      <c r="P197" s="225">
        <f t="shared" si="28"/>
        <v>778</v>
      </c>
      <c r="Q197" s="225">
        <f t="shared" si="28"/>
        <v>291</v>
      </c>
      <c r="R197" s="225"/>
    </row>
    <row r="198" spans="1:18" ht="13.5">
      <c r="A198" s="188">
        <v>33</v>
      </c>
      <c r="B198" s="223" t="s">
        <v>72</v>
      </c>
      <c r="C198" s="224" t="s">
        <v>193</v>
      </c>
      <c r="D198" s="225">
        <f t="shared" si="26"/>
        <v>17024</v>
      </c>
      <c r="E198" s="226">
        <f t="shared" si="26"/>
        <v>14587</v>
      </c>
      <c r="F198" s="225">
        <f t="shared" si="26"/>
        <v>12982</v>
      </c>
      <c r="G198" s="227">
        <f t="shared" si="22"/>
        <v>0.89</v>
      </c>
      <c r="H198" s="227">
        <f t="shared" si="23"/>
        <v>24.43</v>
      </c>
      <c r="I198" s="228">
        <f t="shared" si="29"/>
        <v>11024</v>
      </c>
      <c r="J198" s="229">
        <f t="shared" si="29"/>
        <v>2350</v>
      </c>
      <c r="K198" s="230">
        <f t="shared" si="29"/>
        <v>989</v>
      </c>
      <c r="L198" s="230">
        <f t="shared" si="29"/>
        <v>218</v>
      </c>
      <c r="M198" s="231">
        <f t="shared" si="29"/>
        <v>6</v>
      </c>
      <c r="N198" s="226">
        <f t="shared" si="24"/>
        <v>3563</v>
      </c>
      <c r="O198" s="225">
        <f t="shared" si="28"/>
        <v>313</v>
      </c>
      <c r="P198" s="225">
        <f t="shared" si="28"/>
        <v>2704</v>
      </c>
      <c r="Q198" s="225">
        <f t="shared" si="28"/>
        <v>319</v>
      </c>
      <c r="R198" s="225"/>
    </row>
    <row r="199" spans="1:18" ht="13.5">
      <c r="A199" s="188">
        <v>34</v>
      </c>
      <c r="B199" s="223" t="s">
        <v>73</v>
      </c>
      <c r="C199" s="224" t="s">
        <v>194</v>
      </c>
      <c r="D199" s="232">
        <f t="shared" si="26"/>
        <v>25480</v>
      </c>
      <c r="E199" s="226">
        <f t="shared" si="26"/>
        <v>21881</v>
      </c>
      <c r="F199" s="232">
        <f t="shared" si="26"/>
        <v>15981</v>
      </c>
      <c r="G199" s="227">
        <f t="shared" si="22"/>
        <v>0.73</v>
      </c>
      <c r="H199" s="227">
        <f t="shared" si="23"/>
        <v>21.29</v>
      </c>
      <c r="I199" s="228">
        <f t="shared" si="29"/>
        <v>17222</v>
      </c>
      <c r="J199" s="233">
        <f t="shared" si="29"/>
        <v>3171</v>
      </c>
      <c r="K199" s="234">
        <f t="shared" si="29"/>
        <v>1171</v>
      </c>
      <c r="L199" s="234">
        <f t="shared" si="29"/>
        <v>309</v>
      </c>
      <c r="M199" s="235">
        <f t="shared" si="29"/>
        <v>8</v>
      </c>
      <c r="N199" s="226">
        <f t="shared" si="24"/>
        <v>4659</v>
      </c>
      <c r="O199" s="232">
        <f t="shared" si="28"/>
        <v>229</v>
      </c>
      <c r="P199" s="232">
        <f t="shared" si="28"/>
        <v>2208</v>
      </c>
      <c r="Q199" s="232">
        <f t="shared" si="28"/>
        <v>262</v>
      </c>
      <c r="R199" s="232"/>
    </row>
    <row r="200" spans="1:18" ht="13.5">
      <c r="A200" s="188">
        <v>35</v>
      </c>
      <c r="B200" s="236" t="s">
        <v>74</v>
      </c>
      <c r="C200" s="237" t="s">
        <v>195</v>
      </c>
      <c r="D200" s="238">
        <f t="shared" si="26"/>
        <v>11590</v>
      </c>
      <c r="E200" s="239">
        <f t="shared" si="26"/>
        <v>9981</v>
      </c>
      <c r="F200" s="238">
        <f t="shared" si="26"/>
        <v>8697</v>
      </c>
      <c r="G200" s="240">
        <f t="shared" si="22"/>
        <v>0.87</v>
      </c>
      <c r="H200" s="240">
        <f t="shared" si="23"/>
        <v>24.76</v>
      </c>
      <c r="I200" s="241">
        <f t="shared" si="29"/>
        <v>7510</v>
      </c>
      <c r="J200" s="242">
        <f t="shared" si="29"/>
        <v>1674</v>
      </c>
      <c r="K200" s="243">
        <f t="shared" si="29"/>
        <v>642</v>
      </c>
      <c r="L200" s="243">
        <f t="shared" si="29"/>
        <v>155</v>
      </c>
      <c r="M200" s="244">
        <f t="shared" si="29"/>
        <v>0</v>
      </c>
      <c r="N200" s="239">
        <f t="shared" si="24"/>
        <v>2471</v>
      </c>
      <c r="O200" s="238">
        <f t="shared" si="28"/>
        <v>76</v>
      </c>
      <c r="P200" s="238">
        <f t="shared" si="28"/>
        <v>929</v>
      </c>
      <c r="Q200" s="238">
        <f t="shared" si="28"/>
        <v>357</v>
      </c>
      <c r="R200" s="238"/>
    </row>
    <row r="201" spans="1:18" ht="13.5">
      <c r="A201" s="188">
        <v>36</v>
      </c>
      <c r="B201" s="214" t="s">
        <v>75</v>
      </c>
      <c r="C201" s="215" t="s">
        <v>196</v>
      </c>
      <c r="D201" s="216">
        <f t="shared" si="26"/>
        <v>6111</v>
      </c>
      <c r="E201" s="217">
        <f t="shared" si="26"/>
        <v>5572</v>
      </c>
      <c r="F201" s="216">
        <f t="shared" si="26"/>
        <v>6689</v>
      </c>
      <c r="G201" s="218">
        <f t="shared" si="22"/>
        <v>1.2</v>
      </c>
      <c r="H201" s="218">
        <f t="shared" si="23"/>
        <v>31.96</v>
      </c>
      <c r="I201" s="219">
        <f t="shared" si="29"/>
        <v>3791</v>
      </c>
      <c r="J201" s="220">
        <f t="shared" si="29"/>
        <v>1104</v>
      </c>
      <c r="K201" s="221">
        <f t="shared" si="29"/>
        <v>522</v>
      </c>
      <c r="L201" s="221">
        <f t="shared" si="29"/>
        <v>147</v>
      </c>
      <c r="M201" s="222">
        <f t="shared" si="29"/>
        <v>8</v>
      </c>
      <c r="N201" s="217">
        <f t="shared" si="24"/>
        <v>1781</v>
      </c>
      <c r="O201" s="216">
        <f t="shared" si="28"/>
        <v>185</v>
      </c>
      <c r="P201" s="216">
        <f t="shared" si="28"/>
        <v>1230</v>
      </c>
      <c r="Q201" s="216">
        <f t="shared" si="28"/>
        <v>612</v>
      </c>
      <c r="R201" s="216"/>
    </row>
    <row r="202" spans="1:18" ht="13.5">
      <c r="A202" s="188">
        <v>37</v>
      </c>
      <c r="B202" s="223" t="s">
        <v>76</v>
      </c>
      <c r="C202" s="224" t="s">
        <v>197</v>
      </c>
      <c r="D202" s="225">
        <f t="shared" si="26"/>
        <v>9001</v>
      </c>
      <c r="E202" s="226">
        <f t="shared" si="26"/>
        <v>7917</v>
      </c>
      <c r="F202" s="225">
        <f t="shared" si="26"/>
        <v>8677</v>
      </c>
      <c r="G202" s="227">
        <f t="shared" si="22"/>
        <v>1.1</v>
      </c>
      <c r="H202" s="227">
        <f t="shared" si="23"/>
        <v>32.66</v>
      </c>
      <c r="I202" s="228">
        <f t="shared" si="29"/>
        <v>5331</v>
      </c>
      <c r="J202" s="229">
        <f t="shared" si="29"/>
        <v>1655</v>
      </c>
      <c r="K202" s="230">
        <f t="shared" si="29"/>
        <v>750</v>
      </c>
      <c r="L202" s="230">
        <f t="shared" si="29"/>
        <v>178</v>
      </c>
      <c r="M202" s="231">
        <f t="shared" si="29"/>
        <v>3</v>
      </c>
      <c r="N202" s="226">
        <f t="shared" si="24"/>
        <v>2586</v>
      </c>
      <c r="O202" s="225">
        <f t="shared" si="28"/>
        <v>108</v>
      </c>
      <c r="P202" s="225">
        <f t="shared" si="28"/>
        <v>833</v>
      </c>
      <c r="Q202" s="225">
        <f t="shared" si="28"/>
        <v>165</v>
      </c>
      <c r="R202" s="225"/>
    </row>
    <row r="203" spans="1:18" ht="13.5">
      <c r="A203" s="188">
        <v>38</v>
      </c>
      <c r="B203" s="223" t="s">
        <v>77</v>
      </c>
      <c r="C203" s="224" t="s">
        <v>198</v>
      </c>
      <c r="D203" s="225">
        <f t="shared" si="26"/>
        <v>11828</v>
      </c>
      <c r="E203" s="226">
        <f t="shared" si="26"/>
        <v>9859</v>
      </c>
      <c r="F203" s="225">
        <f t="shared" si="26"/>
        <v>10421</v>
      </c>
      <c r="G203" s="227">
        <f t="shared" si="22"/>
        <v>1.06</v>
      </c>
      <c r="H203" s="227">
        <f t="shared" si="23"/>
        <v>27.86</v>
      </c>
      <c r="I203" s="228">
        <f t="shared" si="29"/>
        <v>7112</v>
      </c>
      <c r="J203" s="229">
        <f t="shared" si="29"/>
        <v>1787</v>
      </c>
      <c r="K203" s="230">
        <f t="shared" si="29"/>
        <v>756</v>
      </c>
      <c r="L203" s="230">
        <f t="shared" si="29"/>
        <v>204</v>
      </c>
      <c r="M203" s="231">
        <f t="shared" si="29"/>
        <v>0</v>
      </c>
      <c r="N203" s="226">
        <f t="shared" si="24"/>
        <v>2747</v>
      </c>
      <c r="O203" s="225">
        <f t="shared" si="28"/>
        <v>121</v>
      </c>
      <c r="P203" s="225">
        <f t="shared" si="28"/>
        <v>1271</v>
      </c>
      <c r="Q203" s="225">
        <f t="shared" si="28"/>
        <v>281</v>
      </c>
      <c r="R203" s="225"/>
    </row>
    <row r="204" spans="1:18" ht="13.5">
      <c r="A204" s="188">
        <v>39</v>
      </c>
      <c r="B204" s="223" t="s">
        <v>78</v>
      </c>
      <c r="C204" s="224" t="s">
        <v>199</v>
      </c>
      <c r="D204" s="232">
        <f t="shared" si="26"/>
        <v>5852</v>
      </c>
      <c r="E204" s="226">
        <f t="shared" si="26"/>
        <v>4686</v>
      </c>
      <c r="F204" s="232">
        <f t="shared" si="26"/>
        <v>4961</v>
      </c>
      <c r="G204" s="227">
        <f t="shared" si="22"/>
        <v>1.06</v>
      </c>
      <c r="H204" s="227">
        <f t="shared" si="23"/>
        <v>28.64</v>
      </c>
      <c r="I204" s="228">
        <f t="shared" si="29"/>
        <v>3344</v>
      </c>
      <c r="J204" s="233">
        <f t="shared" si="29"/>
        <v>853</v>
      </c>
      <c r="K204" s="234">
        <f t="shared" si="29"/>
        <v>381</v>
      </c>
      <c r="L204" s="234">
        <f t="shared" si="29"/>
        <v>99</v>
      </c>
      <c r="M204" s="235">
        <f t="shared" si="29"/>
        <v>9</v>
      </c>
      <c r="N204" s="226">
        <f t="shared" si="24"/>
        <v>1342</v>
      </c>
      <c r="O204" s="232">
        <f t="shared" si="28"/>
        <v>134</v>
      </c>
      <c r="P204" s="232">
        <f t="shared" si="28"/>
        <v>691</v>
      </c>
      <c r="Q204" s="232">
        <f t="shared" si="28"/>
        <v>365</v>
      </c>
      <c r="R204" s="232"/>
    </row>
    <row r="205" spans="1:18" ht="13.5">
      <c r="A205" s="188">
        <v>40</v>
      </c>
      <c r="B205" s="236" t="s">
        <v>79</v>
      </c>
      <c r="C205" s="237" t="s">
        <v>200</v>
      </c>
      <c r="D205" s="238">
        <f t="shared" si="26"/>
        <v>43959</v>
      </c>
      <c r="E205" s="239">
        <f t="shared" si="26"/>
        <v>36584</v>
      </c>
      <c r="F205" s="238">
        <f t="shared" si="26"/>
        <v>32076</v>
      </c>
      <c r="G205" s="240">
        <f t="shared" si="22"/>
        <v>0.88</v>
      </c>
      <c r="H205" s="240">
        <f t="shared" si="23"/>
        <v>24.78</v>
      </c>
      <c r="I205" s="241">
        <f t="shared" si="29"/>
        <v>27518</v>
      </c>
      <c r="J205" s="242">
        <f t="shared" si="29"/>
        <v>6043</v>
      </c>
      <c r="K205" s="243">
        <f t="shared" si="29"/>
        <v>2323</v>
      </c>
      <c r="L205" s="243">
        <f t="shared" si="29"/>
        <v>610</v>
      </c>
      <c r="M205" s="244">
        <f t="shared" si="29"/>
        <v>90</v>
      </c>
      <c r="N205" s="239">
        <f t="shared" si="24"/>
        <v>9066</v>
      </c>
      <c r="O205" s="238">
        <f t="shared" si="28"/>
        <v>707</v>
      </c>
      <c r="P205" s="238">
        <f t="shared" si="28"/>
        <v>3839</v>
      </c>
      <c r="Q205" s="238">
        <f t="shared" si="28"/>
        <v>1350</v>
      </c>
      <c r="R205" s="238"/>
    </row>
    <row r="206" spans="1:18" ht="13.5">
      <c r="A206" s="188">
        <v>41</v>
      </c>
      <c r="B206" s="214" t="s">
        <v>80</v>
      </c>
      <c r="C206" s="215" t="s">
        <v>201</v>
      </c>
      <c r="D206" s="216">
        <f aca="true" t="shared" si="30" ref="D206:F212">SUMIF($A$7:$A$150,$A206,D$7:D$150)</f>
        <v>7825</v>
      </c>
      <c r="E206" s="217">
        <f t="shared" si="30"/>
        <v>7388</v>
      </c>
      <c r="F206" s="216">
        <f t="shared" si="30"/>
        <v>11594</v>
      </c>
      <c r="G206" s="218">
        <f t="shared" si="22"/>
        <v>1.57</v>
      </c>
      <c r="H206" s="218">
        <f t="shared" si="23"/>
        <v>36.61</v>
      </c>
      <c r="I206" s="219">
        <f aca="true" t="shared" si="31" ref="I206:M212">SUMIF($A$7:$A$150,$A206,I$7:I$150)</f>
        <v>4683</v>
      </c>
      <c r="J206" s="220">
        <f t="shared" si="31"/>
        <v>1591</v>
      </c>
      <c r="K206" s="221">
        <f t="shared" si="31"/>
        <v>907</v>
      </c>
      <c r="L206" s="221">
        <f t="shared" si="31"/>
        <v>207</v>
      </c>
      <c r="M206" s="222">
        <f t="shared" si="31"/>
        <v>0</v>
      </c>
      <c r="N206" s="217">
        <f t="shared" si="24"/>
        <v>2705</v>
      </c>
      <c r="O206" s="216">
        <f aca="true" t="shared" si="32" ref="O206:Q212">SUMIF($A$7:$A$150,$A206,O$7:O$150)</f>
        <v>62</v>
      </c>
      <c r="P206" s="216">
        <f t="shared" si="32"/>
        <v>854</v>
      </c>
      <c r="Q206" s="216">
        <f t="shared" si="32"/>
        <v>247</v>
      </c>
      <c r="R206" s="216"/>
    </row>
    <row r="207" spans="1:18" ht="13.5">
      <c r="A207" s="188">
        <v>42</v>
      </c>
      <c r="B207" s="223" t="s">
        <v>81</v>
      </c>
      <c r="C207" s="224" t="s">
        <v>202</v>
      </c>
      <c r="D207" s="225">
        <f t="shared" si="30"/>
        <v>12068</v>
      </c>
      <c r="E207" s="226">
        <f t="shared" si="30"/>
        <v>11157</v>
      </c>
      <c r="F207" s="225">
        <f t="shared" si="30"/>
        <v>16941</v>
      </c>
      <c r="G207" s="227">
        <f t="shared" si="22"/>
        <v>1.52</v>
      </c>
      <c r="H207" s="227">
        <f t="shared" si="23"/>
        <v>37.11</v>
      </c>
      <c r="I207" s="228">
        <f t="shared" si="31"/>
        <v>7017</v>
      </c>
      <c r="J207" s="229">
        <f t="shared" si="31"/>
        <v>2455</v>
      </c>
      <c r="K207" s="230">
        <f t="shared" si="31"/>
        <v>1357</v>
      </c>
      <c r="L207" s="230">
        <f t="shared" si="31"/>
        <v>328</v>
      </c>
      <c r="M207" s="231">
        <f t="shared" si="31"/>
        <v>0</v>
      </c>
      <c r="N207" s="226">
        <f t="shared" si="24"/>
        <v>4140</v>
      </c>
      <c r="O207" s="225">
        <f t="shared" si="32"/>
        <v>244</v>
      </c>
      <c r="P207" s="225">
        <f t="shared" si="32"/>
        <v>1789</v>
      </c>
      <c r="Q207" s="225">
        <f t="shared" si="32"/>
        <v>344</v>
      </c>
      <c r="R207" s="225"/>
    </row>
    <row r="208" spans="1:18" ht="13.5">
      <c r="A208" s="188">
        <v>43</v>
      </c>
      <c r="B208" s="223" t="s">
        <v>82</v>
      </c>
      <c r="C208" s="224" t="s">
        <v>203</v>
      </c>
      <c r="D208" s="225">
        <f t="shared" si="30"/>
        <v>15621</v>
      </c>
      <c r="E208" s="226">
        <f t="shared" si="30"/>
        <v>14788</v>
      </c>
      <c r="F208" s="225">
        <f t="shared" si="30"/>
        <v>18340</v>
      </c>
      <c r="G208" s="227">
        <f t="shared" si="22"/>
        <v>1.24</v>
      </c>
      <c r="H208" s="227">
        <f t="shared" si="23"/>
        <v>30.19</v>
      </c>
      <c r="I208" s="228">
        <f t="shared" si="31"/>
        <v>10324</v>
      </c>
      <c r="J208" s="229">
        <f t="shared" si="31"/>
        <v>2729</v>
      </c>
      <c r="K208" s="230">
        <f t="shared" si="31"/>
        <v>1397</v>
      </c>
      <c r="L208" s="230">
        <f t="shared" si="31"/>
        <v>323</v>
      </c>
      <c r="M208" s="231">
        <f t="shared" si="31"/>
        <v>15</v>
      </c>
      <c r="N208" s="226">
        <f t="shared" si="24"/>
        <v>4464</v>
      </c>
      <c r="O208" s="225">
        <f t="shared" si="32"/>
        <v>1430</v>
      </c>
      <c r="P208" s="225">
        <f t="shared" si="32"/>
        <v>2369</v>
      </c>
      <c r="Q208" s="225">
        <f t="shared" si="32"/>
        <v>723</v>
      </c>
      <c r="R208" s="225"/>
    </row>
    <row r="209" spans="1:18" ht="13.5">
      <c r="A209" s="188">
        <v>44</v>
      </c>
      <c r="B209" s="223" t="s">
        <v>83</v>
      </c>
      <c r="C209" s="224" t="s">
        <v>204</v>
      </c>
      <c r="D209" s="232">
        <f t="shared" si="30"/>
        <v>10030</v>
      </c>
      <c r="E209" s="226">
        <f t="shared" si="30"/>
        <v>8790</v>
      </c>
      <c r="F209" s="232">
        <f t="shared" si="30"/>
        <v>14397</v>
      </c>
      <c r="G209" s="227">
        <f t="shared" si="22"/>
        <v>1.64</v>
      </c>
      <c r="H209" s="227">
        <f t="shared" si="23"/>
        <v>37.08</v>
      </c>
      <c r="I209" s="228">
        <f t="shared" si="31"/>
        <v>5531</v>
      </c>
      <c r="J209" s="233">
        <f t="shared" si="31"/>
        <v>1926</v>
      </c>
      <c r="K209" s="234">
        <f t="shared" si="31"/>
        <v>1114</v>
      </c>
      <c r="L209" s="234">
        <f t="shared" si="31"/>
        <v>219</v>
      </c>
      <c r="M209" s="235">
        <f t="shared" si="31"/>
        <v>0</v>
      </c>
      <c r="N209" s="226">
        <f t="shared" si="24"/>
        <v>3259</v>
      </c>
      <c r="O209" s="232">
        <f t="shared" si="32"/>
        <v>163</v>
      </c>
      <c r="P209" s="232">
        <f t="shared" si="32"/>
        <v>730</v>
      </c>
      <c r="Q209" s="232">
        <f t="shared" si="32"/>
        <v>283</v>
      </c>
      <c r="R209" s="232"/>
    </row>
    <row r="210" spans="1:18" ht="13.5">
      <c r="A210" s="188">
        <v>45</v>
      </c>
      <c r="B210" s="236" t="s">
        <v>84</v>
      </c>
      <c r="C210" s="237" t="s">
        <v>205</v>
      </c>
      <c r="D210" s="238">
        <f t="shared" si="30"/>
        <v>9999</v>
      </c>
      <c r="E210" s="239">
        <f t="shared" si="30"/>
        <v>8664</v>
      </c>
      <c r="F210" s="238">
        <f t="shared" si="30"/>
        <v>12937</v>
      </c>
      <c r="G210" s="240">
        <f t="shared" si="22"/>
        <v>1.49</v>
      </c>
      <c r="H210" s="240">
        <f t="shared" si="23"/>
        <v>35.05</v>
      </c>
      <c r="I210" s="241">
        <f t="shared" si="31"/>
        <v>5627</v>
      </c>
      <c r="J210" s="242">
        <f t="shared" si="31"/>
        <v>1781</v>
      </c>
      <c r="K210" s="243">
        <f t="shared" si="31"/>
        <v>964</v>
      </c>
      <c r="L210" s="243">
        <f t="shared" si="31"/>
        <v>239</v>
      </c>
      <c r="M210" s="244">
        <f t="shared" si="31"/>
        <v>53</v>
      </c>
      <c r="N210" s="239">
        <f t="shared" si="24"/>
        <v>3037</v>
      </c>
      <c r="O210" s="238">
        <f t="shared" si="32"/>
        <v>82</v>
      </c>
      <c r="P210" s="238">
        <f t="shared" si="32"/>
        <v>748</v>
      </c>
      <c r="Q210" s="238">
        <f t="shared" si="32"/>
        <v>882</v>
      </c>
      <c r="R210" s="238"/>
    </row>
    <row r="211" spans="1:18" ht="13.5">
      <c r="A211" s="188">
        <v>46</v>
      </c>
      <c r="B211" s="214" t="s">
        <v>85</v>
      </c>
      <c r="C211" s="215" t="s">
        <v>6</v>
      </c>
      <c r="D211" s="216">
        <f t="shared" si="30"/>
        <v>15282</v>
      </c>
      <c r="E211" s="217">
        <f t="shared" si="30"/>
        <v>13679</v>
      </c>
      <c r="F211" s="216">
        <f t="shared" si="30"/>
        <v>18783</v>
      </c>
      <c r="G211" s="218">
        <f t="shared" si="22"/>
        <v>1.37</v>
      </c>
      <c r="H211" s="218">
        <f t="shared" si="23"/>
        <v>32.21</v>
      </c>
      <c r="I211" s="219">
        <f t="shared" si="31"/>
        <v>9273</v>
      </c>
      <c r="J211" s="220">
        <f t="shared" si="31"/>
        <v>2525</v>
      </c>
      <c r="K211" s="221">
        <f t="shared" si="31"/>
        <v>1494</v>
      </c>
      <c r="L211" s="221">
        <f t="shared" si="31"/>
        <v>387</v>
      </c>
      <c r="M211" s="222">
        <f t="shared" si="31"/>
        <v>0</v>
      </c>
      <c r="N211" s="217">
        <f t="shared" si="24"/>
        <v>4406</v>
      </c>
      <c r="O211" s="216">
        <f t="shared" si="32"/>
        <v>88</v>
      </c>
      <c r="P211" s="216">
        <f t="shared" si="32"/>
        <v>1297</v>
      </c>
      <c r="Q211" s="216">
        <f t="shared" si="32"/>
        <v>85</v>
      </c>
      <c r="R211" s="216"/>
    </row>
    <row r="212" spans="1:18" ht="13.5">
      <c r="A212" s="188">
        <v>47</v>
      </c>
      <c r="B212" s="236" t="s">
        <v>86</v>
      </c>
      <c r="C212" s="237" t="s">
        <v>206</v>
      </c>
      <c r="D212" s="238">
        <f t="shared" si="30"/>
        <v>16067</v>
      </c>
      <c r="E212" s="239">
        <f t="shared" si="30"/>
        <v>12787</v>
      </c>
      <c r="F212" s="238">
        <f t="shared" si="30"/>
        <v>20905</v>
      </c>
      <c r="G212" s="240">
        <f t="shared" si="22"/>
        <v>1.63</v>
      </c>
      <c r="H212" s="240">
        <f t="shared" si="23"/>
        <v>39.85</v>
      </c>
      <c r="I212" s="241">
        <f t="shared" si="31"/>
        <v>7691</v>
      </c>
      <c r="J212" s="242">
        <f t="shared" si="31"/>
        <v>3034</v>
      </c>
      <c r="K212" s="243">
        <f t="shared" si="31"/>
        <v>1738</v>
      </c>
      <c r="L212" s="243">
        <f t="shared" si="31"/>
        <v>321</v>
      </c>
      <c r="M212" s="244">
        <f t="shared" si="31"/>
        <v>3</v>
      </c>
      <c r="N212" s="239">
        <f t="shared" si="24"/>
        <v>5096</v>
      </c>
      <c r="O212" s="238">
        <f t="shared" si="32"/>
        <v>236</v>
      </c>
      <c r="P212" s="238">
        <f t="shared" si="32"/>
        <v>929</v>
      </c>
      <c r="Q212" s="238">
        <f t="shared" si="32"/>
        <v>199</v>
      </c>
      <c r="R212" s="238"/>
    </row>
    <row r="213" spans="1:18" ht="14.25" thickBot="1">
      <c r="A213" s="188"/>
      <c r="B213" s="191"/>
      <c r="C213" s="191"/>
      <c r="D213" s="188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</row>
    <row r="214" spans="1:18" ht="14.25" thickBot="1">
      <c r="A214" s="188"/>
      <c r="B214" s="313" t="s">
        <v>340</v>
      </c>
      <c r="C214" s="314"/>
      <c r="D214" s="246">
        <f>SUM(D166:D212)</f>
        <v>1086442</v>
      </c>
      <c r="E214" s="246">
        <f>SUM(E166:E212)</f>
        <v>975285</v>
      </c>
      <c r="F214" s="246">
        <f>SUM(F166:F212)</f>
        <v>913824</v>
      </c>
      <c r="G214" s="247">
        <f>ROUND(F214/E214,2)</f>
        <v>0.94</v>
      </c>
      <c r="H214" s="247">
        <f>ROUND(N214/E214*100,2)</f>
        <v>24.56</v>
      </c>
      <c r="I214" s="248">
        <f aca="true" t="shared" si="33" ref="I214:P214">SUM(I166:I212)</f>
        <v>735780</v>
      </c>
      <c r="J214" s="249">
        <f t="shared" si="33"/>
        <v>154032</v>
      </c>
      <c r="K214" s="250">
        <f t="shared" si="33"/>
        <v>69471</v>
      </c>
      <c r="L214" s="248">
        <f t="shared" si="33"/>
        <v>15148</v>
      </c>
      <c r="M214" s="249">
        <f t="shared" si="33"/>
        <v>854</v>
      </c>
      <c r="N214" s="249">
        <f t="shared" si="33"/>
        <v>239505</v>
      </c>
      <c r="O214" s="250">
        <f t="shared" si="33"/>
        <v>22051</v>
      </c>
      <c r="P214" s="246">
        <f t="shared" si="33"/>
        <v>118115</v>
      </c>
      <c r="Q214" s="246">
        <f>SUM(Q166:Q212)</f>
        <v>46358</v>
      </c>
      <c r="R214" s="246"/>
    </row>
  </sheetData>
  <sheetProtection/>
  <mergeCells count="32">
    <mergeCell ref="Q163:Q164"/>
    <mergeCell ref="R163:R164"/>
    <mergeCell ref="B214:C214"/>
    <mergeCell ref="H163:H164"/>
    <mergeCell ref="J163:N163"/>
    <mergeCell ref="O163:O164"/>
    <mergeCell ref="P163:P164"/>
    <mergeCell ref="D163:D164"/>
    <mergeCell ref="E163:E164"/>
    <mergeCell ref="F163:F164"/>
    <mergeCell ref="J61:N61"/>
    <mergeCell ref="J4:N4"/>
    <mergeCell ref="G4:G5"/>
    <mergeCell ref="H4:H5"/>
    <mergeCell ref="G61:G62"/>
    <mergeCell ref="H61:H62"/>
    <mergeCell ref="D4:D5"/>
    <mergeCell ref="E4:E5"/>
    <mergeCell ref="D61:D62"/>
    <mergeCell ref="E61:E62"/>
    <mergeCell ref="G163:G164"/>
    <mergeCell ref="B55:C55"/>
    <mergeCell ref="B57:C57"/>
    <mergeCell ref="B152:C152"/>
    <mergeCell ref="Q4:Q5"/>
    <mergeCell ref="R4:R5"/>
    <mergeCell ref="O61:O62"/>
    <mergeCell ref="P61:P62"/>
    <mergeCell ref="Q61:Q62"/>
    <mergeCell ref="R61:R62"/>
    <mergeCell ref="O4:O5"/>
    <mergeCell ref="P4:P5"/>
  </mergeCells>
  <printOptions horizontalCentered="1"/>
  <pageMargins left="0.4724409448818898" right="0.2755905511811024" top="0.3937007874015748" bottom="0.3937007874015748" header="0.5118110236220472" footer="0.5118110236220472"/>
  <pageSetup blackAndWhite="1" horizontalDpi="600" verticalDpi="600" orientation="portrait" paperSize="9" scale="60" r:id="rId1"/>
  <headerFooter alignWithMargins="0">
    <oddHeader>&amp;C&amp;F</oddHeader>
  </headerFooter>
  <rowBreaks count="2" manualBreakCount="2">
    <brk id="57" min="1" max="16" man="1"/>
    <brk id="15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2010-02-23T06:29:38Z</cp:lastPrinted>
  <dcterms:created xsi:type="dcterms:W3CDTF">2008-10-07T07:56:26Z</dcterms:created>
  <dcterms:modified xsi:type="dcterms:W3CDTF">2011-01-14T04:16:42Z</dcterms:modified>
  <cp:category/>
  <cp:version/>
  <cp:contentType/>
  <cp:contentStatus/>
</cp:coreProperties>
</file>