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685" yWindow="450" windowWidth="17910" windowHeight="11640" tabRatio="599" activeTab="0"/>
  </bookViews>
  <sheets>
    <sheet name="1歳6か月" sheetId="1" r:id="rId1"/>
    <sheet name="3歳児" sheetId="2" r:id="rId2"/>
  </sheets>
  <definedNames>
    <definedName name="_xlnm.Print_Area" localSheetId="0">'1歳6か月'!$B$1:$S$224</definedName>
    <definedName name="_xlnm.Print_Area" localSheetId="1">'3歳児'!$B$1:$S$222</definedName>
  </definedNames>
  <calcPr fullCalcOnLoad="1"/>
</workbook>
</file>

<file path=xl/sharedStrings.xml><?xml version="1.0" encoding="utf-8"?>
<sst xmlns="http://schemas.openxmlformats.org/spreadsheetml/2006/main" count="886" uniqueCount="406">
  <si>
    <t>Ａ型</t>
  </si>
  <si>
    <t>Ｂ型</t>
  </si>
  <si>
    <t>Ｃ型</t>
  </si>
  <si>
    <t>計</t>
  </si>
  <si>
    <t>神奈川県</t>
  </si>
  <si>
    <t>和歌山県</t>
  </si>
  <si>
    <t>鹿児島県</t>
  </si>
  <si>
    <t>小　　計</t>
  </si>
  <si>
    <t>名古屋市</t>
  </si>
  <si>
    <t>北九州市</t>
  </si>
  <si>
    <t>いわき市</t>
  </si>
  <si>
    <t>宇都宮市</t>
  </si>
  <si>
    <t>和歌山市</t>
  </si>
  <si>
    <t>鹿児島市</t>
  </si>
  <si>
    <t>東大阪市</t>
  </si>
  <si>
    <t>むし歯の</t>
  </si>
  <si>
    <t>相模原市</t>
  </si>
  <si>
    <t>むし歯のない者</t>
  </si>
  <si>
    <t>むし歯の型別分類</t>
  </si>
  <si>
    <t>対象者数</t>
  </si>
  <si>
    <t>受診者数</t>
  </si>
  <si>
    <t>人</t>
  </si>
  <si>
    <t>本</t>
  </si>
  <si>
    <t>Ｏ2型</t>
  </si>
  <si>
    <t>Ｏ1型</t>
  </si>
  <si>
    <t>　</t>
  </si>
  <si>
    <t>　(1)　１歳６か月児歯科健康診査</t>
  </si>
  <si>
    <t>むし歯の型別分類</t>
  </si>
  <si>
    <t>総　　数</t>
  </si>
  <si>
    <t>Ｏ型</t>
  </si>
  <si>
    <t>Ａ型</t>
  </si>
  <si>
    <t>Ｂ型</t>
  </si>
  <si>
    <t>不詳3</t>
  </si>
  <si>
    <t>計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</si>
  <si>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</si>
  <si>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</si>
  <si>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</si>
  <si>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</si>
  <si>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</si>
  <si>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</si>
  <si>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</si>
  <si>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</si>
  <si>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</si>
  <si>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</si>
  <si>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</si>
  <si>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</si>
  <si>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</si>
  <si>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</si>
  <si>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</si>
  <si>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</si>
  <si>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</si>
  <si>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</si>
  <si>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</si>
  <si>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</si>
  <si>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</si>
  <si>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</si>
  <si>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</si>
  <si>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</si>
  <si>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</si>
  <si>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</si>
  <si>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</si>
  <si>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</si>
  <si>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</si>
  <si>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</si>
  <si>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</si>
  <si>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</si>
  <si>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</si>
  <si>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</si>
  <si>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</si>
  <si>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</si>
  <si>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</si>
  <si>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</si>
  <si>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</si>
  <si>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</si>
  <si>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</si>
  <si>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</si>
  <si>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</si>
  <si>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</si>
  <si>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</si>
  <si>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</si>
  <si>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</si>
  <si>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</si>
  <si>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</si>
  <si>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</si>
  <si>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</si>
  <si>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</si>
  <si>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</si>
  <si>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</si>
  <si>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</si>
  <si>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</si>
  <si>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</si>
  <si>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</si>
  <si>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</si>
  <si>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</si>
  <si>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</si>
  <si>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</si>
  <si>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</si>
  <si>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</si>
  <si>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</si>
  <si>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</si>
  <si>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</si>
  <si>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</si>
  <si>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</si>
  <si>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</si>
  <si>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</si>
  <si>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</si>
  <si>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</si>
  <si>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</si>
  <si>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</si>
  <si>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</si>
  <si>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</si>
  <si>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</si>
  <si>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</si>
  <si>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</si>
  <si>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</si>
  <si>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</si>
  <si>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</si>
  <si>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</si>
  <si>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</si>
  <si>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</si>
  <si>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</si>
  <si>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</si>
  <si>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</si>
  <si>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</si>
  <si>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</si>
  <si>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</si>
  <si>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</si>
  <si>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</si>
  <si>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</si>
  <si>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</si>
  <si>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</si>
  <si>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</si>
  <si>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</si>
  <si>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</si>
  <si>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</si>
  <si>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</si>
  <si>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</si>
  <si>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</si>
  <si>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</si>
  <si>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</si>
  <si>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</si>
  <si>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</si>
  <si>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</si>
  <si>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</si>
  <si>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</si>
  <si>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</si>
  <si>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</si>
  <si>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</si>
  <si>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</si>
  <si>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</si>
  <si>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</si>
  <si>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</si>
  <si>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</si>
  <si>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</si>
  <si>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</si>
  <si>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</si>
  <si>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</si>
  <si>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</si>
  <si>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</si>
  <si>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</si>
  <si>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</si>
  <si>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</si>
  <si>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</si>
  <si>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</si>
  <si>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</si>
  <si>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</si>
  <si>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</si>
  <si>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</si>
  <si>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</si>
  <si>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</si>
  <si>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</si>
  <si>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</si>
  <si>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</si>
  <si>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</si>
  <si>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</si>
  <si>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</si>
  <si>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</si>
  <si>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</si>
  <si>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</si>
  <si>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</si>
  <si>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</si>
  <si>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</si>
  <si>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</si>
  <si>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</si>
  <si>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</si>
  <si>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</si>
  <si>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</si>
  <si>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</si>
  <si>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</si>
  <si>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</si>
  <si>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</si>
  <si>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</si>
  <si>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</si>
  <si>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</si>
  <si>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</si>
  <si>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</si>
  <si>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</si>
  <si>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</si>
  <si>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札幌市</t>
  </si>
  <si>
    <t>仙台市</t>
  </si>
  <si>
    <t>千葉市</t>
  </si>
  <si>
    <t>横浜市</t>
  </si>
  <si>
    <t>川崎市</t>
  </si>
  <si>
    <t>京都市</t>
  </si>
  <si>
    <t>大阪市</t>
  </si>
  <si>
    <t>神戸市</t>
  </si>
  <si>
    <t>広島市</t>
  </si>
  <si>
    <t>旭川市</t>
  </si>
  <si>
    <t>秋田市</t>
  </si>
  <si>
    <t>郡山市</t>
  </si>
  <si>
    <t>富山市</t>
  </si>
  <si>
    <t>金沢市</t>
  </si>
  <si>
    <t>長野市</t>
  </si>
  <si>
    <t>岐阜市</t>
  </si>
  <si>
    <t>静岡市</t>
  </si>
  <si>
    <t>豊橋市</t>
  </si>
  <si>
    <t>豊田市</t>
  </si>
  <si>
    <t>堺市</t>
  </si>
  <si>
    <t>姫路市</t>
  </si>
  <si>
    <t>岡山市</t>
  </si>
  <si>
    <t>福山市</t>
  </si>
  <si>
    <t>高松市</t>
  </si>
  <si>
    <t>松山市</t>
  </si>
  <si>
    <t>高知市</t>
  </si>
  <si>
    <t>長崎市</t>
  </si>
  <si>
    <t>大分市</t>
  </si>
  <si>
    <t>宮崎市</t>
  </si>
  <si>
    <t>むし歯の
ない者</t>
  </si>
  <si>
    <t>048</t>
  </si>
  <si>
    <t>095</t>
  </si>
  <si>
    <t>096</t>
  </si>
  <si>
    <t>097</t>
  </si>
  <si>
    <t>128</t>
  </si>
  <si>
    <t>むし歯の
総　　数</t>
  </si>
  <si>
    <t>129</t>
  </si>
  <si>
    <t>軟組織
の異常</t>
  </si>
  <si>
    <t>咬合
異常</t>
  </si>
  <si>
    <t>その他
の異常</t>
  </si>
  <si>
    <t>130</t>
  </si>
  <si>
    <t>131</t>
  </si>
  <si>
    <t>132</t>
  </si>
  <si>
    <t>133</t>
  </si>
  <si>
    <t>134</t>
  </si>
  <si>
    <t>川越市</t>
  </si>
  <si>
    <t>船橋市</t>
  </si>
  <si>
    <t>横須賀市</t>
  </si>
  <si>
    <t>岡崎市</t>
  </si>
  <si>
    <t>高槻市</t>
  </si>
  <si>
    <t>奈良市</t>
  </si>
  <si>
    <t>倉敷市</t>
  </si>
  <si>
    <t>135</t>
  </si>
  <si>
    <t>136</t>
  </si>
  <si>
    <t>さいたま市</t>
  </si>
  <si>
    <t>新潟市</t>
  </si>
  <si>
    <t>浜松市</t>
  </si>
  <si>
    <t>福岡市</t>
  </si>
  <si>
    <t>函館市</t>
  </si>
  <si>
    <t>青森市</t>
  </si>
  <si>
    <t>盛岡市</t>
  </si>
  <si>
    <t>前橋市</t>
  </si>
  <si>
    <t>柏市</t>
  </si>
  <si>
    <t>大津市</t>
  </si>
  <si>
    <t>西宮市</t>
  </si>
  <si>
    <t>尼崎市</t>
  </si>
  <si>
    <t>下関市</t>
  </si>
  <si>
    <t>久留米市</t>
  </si>
  <si>
    <t>小樽市</t>
  </si>
  <si>
    <t>八王子市</t>
  </si>
  <si>
    <t>藤沢市</t>
  </si>
  <si>
    <t>四日市市</t>
  </si>
  <si>
    <t>呉市</t>
  </si>
  <si>
    <t>大牟田市</t>
  </si>
  <si>
    <t>佐世保市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</si>
  <si>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</si>
  <si>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</si>
  <si>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</si>
  <si>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</si>
  <si>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</si>
  <si>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</si>
  <si>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</si>
  <si>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</si>
  <si>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</si>
  <si>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</si>
  <si>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</si>
  <si>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</si>
  <si>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</si>
  <si>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</si>
  <si>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</si>
  <si>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</si>
  <si>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</si>
  <si>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</si>
  <si>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</si>
  <si>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</si>
  <si>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</si>
  <si>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</si>
  <si>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</si>
  <si>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　　　受診者数は、Ｏ1型、Ｏ2型、不詳1、計を足した人数である。</t>
  </si>
  <si>
    <t>　　　むし歯の総数は未処置歯と処置歯を合わせた数である。</t>
  </si>
  <si>
    <t>　　　受診者数は、Ｏ型、計を足した人数である。</t>
  </si>
  <si>
    <t>高崎市</t>
  </si>
  <si>
    <t>町田市</t>
  </si>
  <si>
    <t>不詳1</t>
  </si>
  <si>
    <t>不詳2</t>
  </si>
  <si>
    <t>001</t>
  </si>
  <si>
    <t>002</t>
  </si>
  <si>
    <t>003</t>
  </si>
  <si>
    <t>合　　計</t>
  </si>
  <si>
    <t>137</t>
  </si>
  <si>
    <t>138</t>
  </si>
  <si>
    <t>137</t>
  </si>
  <si>
    <t>138</t>
  </si>
  <si>
    <t>小　　計</t>
  </si>
  <si>
    <t>合　　計</t>
  </si>
  <si>
    <t>※2　１歳６か月児歯科健康診査における計は、Ａ型、Ｂ型、Ｃ型、不詳2を足した人数であり、</t>
  </si>
  <si>
    <t>むし歯の
総　　数</t>
  </si>
  <si>
    <t>人</t>
  </si>
  <si>
    <t>　１歳６か月児歯科健康診査実施状況（政令市・特別区）</t>
  </si>
  <si>
    <t>　３歳児歯科健康診査実施状況（政令市・特別区）</t>
  </si>
  <si>
    <t>Ｃ₁型</t>
  </si>
  <si>
    <t>Ｃ₂型</t>
  </si>
  <si>
    <t>熊本市</t>
  </si>
  <si>
    <t>豊中市</t>
  </si>
  <si>
    <t>139</t>
  </si>
  <si>
    <t>Ｃ₁型+Ｃ₂型</t>
  </si>
  <si>
    <t>　平成24年度１歳６か月児歯科健康診査実施状況（都道府県）</t>
  </si>
  <si>
    <t>　平成24年度３歳児歯科健康診査実施状況（都道府県）</t>
  </si>
  <si>
    <t>一人平均
むし歯数</t>
  </si>
  <si>
    <t>むし歯
有病者率</t>
  </si>
  <si>
    <t>本</t>
  </si>
  <si>
    <t>％</t>
  </si>
  <si>
    <t>※1  ３歳児歯科健康診査におけるむし歯の型別分類のＣ型について、Ｃ1型とＣ2型を分けていない場合は、Ｃ1型に含めて計上した人数である。　</t>
  </si>
  <si>
    <t>平成24年度母子保健課.・歯科保健課調べ</t>
  </si>
  <si>
    <t>※3　３歳児歯科健康診査における計はＡ型、Ｂ型、Ｃ1型、Ｃ2型、不詳3を足した人数であり、</t>
  </si>
  <si>
    <t>※3　３歳児歯科健康診査における計はＡ型、Ｂ型、Ｃ1型、Ｃ2型、不詳3を足した人数であり、</t>
  </si>
  <si>
    <t>　３歳児歯科健康診査実施状況（都道府県＋政令市・特別区）</t>
  </si>
  <si>
    <t xml:space="preserve"> </t>
  </si>
  <si>
    <t xml:space="preserve">対象者数 </t>
  </si>
  <si>
    <t xml:space="preserve">受診者数 </t>
  </si>
  <si>
    <t xml:space="preserve">むし歯の 総　　数 </t>
  </si>
  <si>
    <t xml:space="preserve">一人平均 むし歯数 </t>
  </si>
  <si>
    <t xml:space="preserve">むし歯 
有病者率 </t>
  </si>
  <si>
    <t xml:space="preserve">むし歯の型別分類 </t>
  </si>
  <si>
    <t xml:space="preserve">計 </t>
  </si>
  <si>
    <t xml:space="preserve">Ａ型 </t>
  </si>
  <si>
    <t xml:space="preserve">Ｂ型 </t>
  </si>
  <si>
    <t xml:space="preserve">Ｃ型 </t>
  </si>
  <si>
    <t xml:space="preserve">人 </t>
  </si>
  <si>
    <t xml:space="preserve">本 </t>
  </si>
  <si>
    <t xml:space="preserve">％ </t>
  </si>
  <si>
    <t xml:space="preserve">北 海 道 </t>
  </si>
  <si>
    <t xml:space="preserve">青 森 県 </t>
  </si>
  <si>
    <t xml:space="preserve">岩 手 県 </t>
  </si>
  <si>
    <t xml:space="preserve">宮 城 県 </t>
  </si>
  <si>
    <t xml:space="preserve">秋 田 県 </t>
  </si>
  <si>
    <t xml:space="preserve">山 形 県 </t>
  </si>
  <si>
    <t xml:space="preserve">福 島 県 </t>
  </si>
  <si>
    <t xml:space="preserve">茨 城 県 </t>
  </si>
  <si>
    <t xml:space="preserve">栃 木 県 </t>
  </si>
  <si>
    <t xml:space="preserve">群 馬 県 </t>
  </si>
  <si>
    <t xml:space="preserve">埼 玉 県 </t>
  </si>
  <si>
    <t xml:space="preserve">千 葉 県 </t>
  </si>
  <si>
    <t xml:space="preserve">東 京 都 </t>
  </si>
  <si>
    <t xml:space="preserve">神奈川県 </t>
  </si>
  <si>
    <t xml:space="preserve">新 潟 県 </t>
  </si>
  <si>
    <t xml:space="preserve">富 山 県 </t>
  </si>
  <si>
    <t xml:space="preserve">石 川 県 </t>
  </si>
  <si>
    <t xml:space="preserve">福 井 県 </t>
  </si>
  <si>
    <t xml:space="preserve">山 梨 県 </t>
  </si>
  <si>
    <t xml:space="preserve">長 野 県 </t>
  </si>
  <si>
    <t xml:space="preserve">岐 阜 県 </t>
  </si>
  <si>
    <t xml:space="preserve">静 岡 県 </t>
  </si>
  <si>
    <t xml:space="preserve">愛 知 県 </t>
  </si>
  <si>
    <t xml:space="preserve">三 重 県 </t>
  </si>
  <si>
    <t xml:space="preserve">滋 賀 県 </t>
  </si>
  <si>
    <t xml:space="preserve">京 都 府 </t>
  </si>
  <si>
    <t xml:space="preserve">大 阪 府 </t>
  </si>
  <si>
    <t xml:space="preserve">兵 庫 県 </t>
  </si>
  <si>
    <t xml:space="preserve">奈 良 県 </t>
  </si>
  <si>
    <t xml:space="preserve">和歌山県 </t>
  </si>
  <si>
    <t xml:space="preserve">鳥 取 県 </t>
  </si>
  <si>
    <t xml:space="preserve">島 根 県 </t>
  </si>
  <si>
    <t xml:space="preserve">岡 山 県 </t>
  </si>
  <si>
    <t xml:space="preserve">広 島 県 </t>
  </si>
  <si>
    <t xml:space="preserve">山 口 県 </t>
  </si>
  <si>
    <t xml:space="preserve">徳 島 県 </t>
  </si>
  <si>
    <t xml:space="preserve">香 川 県 </t>
  </si>
  <si>
    <t xml:space="preserve">愛 媛 県 </t>
  </si>
  <si>
    <t xml:space="preserve">高 知 県 </t>
  </si>
  <si>
    <t xml:space="preserve">福 岡 県 </t>
  </si>
  <si>
    <t xml:space="preserve">佐 賀 県 </t>
  </si>
  <si>
    <t xml:space="preserve">長 崎 県 </t>
  </si>
  <si>
    <t xml:space="preserve">熊 本 県 </t>
  </si>
  <si>
    <t xml:space="preserve">大 分 県 </t>
  </si>
  <si>
    <t xml:space="preserve">宮 崎 県 </t>
  </si>
  <si>
    <t xml:space="preserve">鹿児島県 </t>
  </si>
  <si>
    <t xml:space="preserve">沖 縄 県 </t>
  </si>
  <si>
    <t xml:space="preserve">合　　計 </t>
  </si>
  <si>
    <t>　１歳６か月児歯科健康診査実施状況（都道府県＋政令市・特別区）</t>
  </si>
  <si>
    <t xml:space="preserve">むし歯のない者 </t>
  </si>
  <si>
    <t xml:space="preserve">軟組織
の異常 </t>
  </si>
  <si>
    <t xml:space="preserve">咬合
異常 </t>
  </si>
  <si>
    <t xml:space="preserve">その他
の異常 </t>
  </si>
  <si>
    <t xml:space="preserve">Ｏ1型 </t>
  </si>
  <si>
    <t xml:space="preserve">Ｏ2型 </t>
  </si>
  <si>
    <t xml:space="preserve">不詳1 </t>
  </si>
  <si>
    <t>不詳2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</si>
</sst>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;[Red]\-#,##0.00\ "/>
    <numFmt numFmtId="178" formatCode="0.00_ "/>
    <numFmt numFmtId="179" formatCode="0.0000_);[Red]\(0.0000\)"/>
    <numFmt numFmtId="180" formatCode="0.00_);[Red]\(0.00\)"/>
    <numFmt numFmtId="181" formatCode="###,###,###"/>
    <numFmt numFmtId="182" formatCode="0.0%"/>
    <numFmt numFmtId="183" formatCode="0.0_ "/>
    <numFmt numFmtId="184" formatCode="#,##0.0_ ;[Red]\-#,##0.0\ "/>
    <numFmt numFmtId="185" formatCode="#,##0;&quot;△ &quot;#,##0"/>
    <numFmt numFmtId="186" formatCode="#,##0_ "/>
    <numFmt numFmtId="187" formatCode="0_);[Red]\(0\)"/>
    <numFmt numFmtId="188" formatCode="#,##0.00_);[Red]\(#,##0.00\)"/>
    <numFmt numFmtId="189" formatCode="#,##0_);[Red]\(#,##0\)"/>
    <numFmt numFmtId="190" formatCode="#,##0.0_);[Red]\(#,##0.0\)"/>
    <numFmt numFmtId="191" formatCode="0.0_);[Red]\(0.0\)"/>
    <numFmt numFmtId="192" formatCode="#,##0.0;[Red]\-#,##0.0"/>
    <numFmt numFmtId="193" formatCode="#,##0.00;&quot;△ &quot;#,##0.00"/>
  </numFmts>
  <fonts count="5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標準ゴシック"/>
      <family val="3"/>
    </font>
    <font>
      <sz val="9.6"/>
      <name val="ＭＳ ゴシック"/>
      <family val="3"/>
    </font>
    <font>
      <sz val="11"/>
      <name val="ＭＳ ゴシック"/>
      <family val="3"/>
    </font>
    <font>
      <sz val="11"/>
      <color indexed="19"/>
      <name val="ＭＳ Ｐゴシック"/>
      <family val="3"/>
    </font>
    <font>
      <sz val="9.6"/>
      <name val="標準ゴシック"/>
      <family val="3"/>
    </font>
    <font>
      <sz val="11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8"/>
      <name val="ＭＳ Ｐゴシック"/>
      <family val="3"/>
    </font>
    <font>
      <sz val="9.6"/>
      <name val="ＭＳ Ｐゴシック"/>
      <family val="3"/>
    </font>
    <font>
      <sz val="13"/>
      <color indexed="63"/>
      <name val="ＭＳ Ｐ明朝"/>
      <family val="1"/>
    </font>
    <font>
      <sz val="10"/>
      <color indexed="63"/>
      <name val="ＭＳ Ｐゴシック"/>
      <family val="3"/>
    </font>
    <font>
      <sz val="6"/>
      <name val="ＭＳ Ｐゴシック"/>
      <family val="3"/>
    </font>
    <font>
      <sz val="13"/>
      <color indexed="63"/>
      <name val="ＭＳ Ｐゴシック"/>
      <family val="3"/>
    </font>
    <font>
      <sz val="12"/>
      <color indexed="6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6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4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2" fillId="0" borderId="0">
      <alignment/>
      <protection/>
    </xf>
    <xf numFmtId="0" fontId="11" fillId="0" borderId="0">
      <alignment/>
      <protection/>
    </xf>
    <xf numFmtId="0" fontId="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20">
    <xf numFmtId="0" fontId="0" fillId="0" borderId="0" xfId="0" applyAlignment="1">
      <alignment/>
    </xf>
    <xf numFmtId="0" fontId="8" fillId="0" borderId="0" xfId="0" applyFont="1" applyAlignment="1" applyProtection="1">
      <alignment/>
      <protection locked="0"/>
    </xf>
    <xf numFmtId="49" fontId="9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53" fillId="0" borderId="0" xfId="0" applyFont="1" applyAlignment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0" fontId="54" fillId="0" borderId="0" xfId="0" applyFont="1" applyAlignment="1" applyProtection="1" quotePrefix="1">
      <alignment/>
      <protection locked="0"/>
    </xf>
    <xf numFmtId="0" fontId="55" fillId="0" borderId="0" xfId="0" applyFont="1" applyAlignment="1" applyProtection="1" quotePrefix="1">
      <alignment/>
      <protection locked="0"/>
    </xf>
    <xf numFmtId="185" fontId="36" fillId="33" borderId="0" xfId="62" applyNumberFormat="1" applyFont="1" applyFill="1" applyBorder="1" applyAlignment="1" applyProtection="1">
      <alignment horizontal="right" shrinkToFit="1"/>
      <protection/>
    </xf>
    <xf numFmtId="0" fontId="54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54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38" fontId="54" fillId="0" borderId="10" xfId="49" applyFont="1" applyFill="1" applyBorder="1" applyAlignment="1" applyProtection="1">
      <alignment horizontal="right" vertical="center"/>
      <protection locked="0"/>
    </xf>
    <xf numFmtId="38" fontId="54" fillId="0" borderId="11" xfId="49" applyFont="1" applyFill="1" applyBorder="1" applyAlignment="1" applyProtection="1">
      <alignment horizontal="right" vertical="center"/>
      <protection locked="0"/>
    </xf>
    <xf numFmtId="38" fontId="54" fillId="0" borderId="12" xfId="49" applyFont="1" applyFill="1" applyBorder="1" applyAlignment="1" applyProtection="1">
      <alignment horizontal="right" vertical="center"/>
      <protection locked="0"/>
    </xf>
    <xf numFmtId="38" fontId="54" fillId="0" borderId="13" xfId="49" applyFont="1" applyFill="1" applyBorder="1" applyAlignment="1" applyProtection="1">
      <alignment horizontal="right" vertical="center"/>
      <protection locked="0"/>
    </xf>
    <xf numFmtId="0" fontId="54" fillId="0" borderId="0" xfId="0" applyFont="1" applyBorder="1" applyAlignment="1" applyProtection="1">
      <alignment vertical="center"/>
      <protection locked="0"/>
    </xf>
    <xf numFmtId="0" fontId="54" fillId="0" borderId="14" xfId="0" applyFont="1" applyBorder="1" applyAlignment="1" applyProtection="1">
      <alignment vertical="center"/>
      <protection locked="0"/>
    </xf>
    <xf numFmtId="38" fontId="54" fillId="0" borderId="13" xfId="49" applyFont="1" applyFill="1" applyBorder="1" applyAlignment="1" applyProtection="1">
      <alignment horizontal="center" vertical="center"/>
      <protection locked="0"/>
    </xf>
    <xf numFmtId="38" fontId="54" fillId="0" borderId="13" xfId="49" applyFont="1" applyFill="1" applyBorder="1" applyAlignment="1" applyProtection="1">
      <alignment horizontal="distributed" vertical="center"/>
      <protection locked="0"/>
    </xf>
    <xf numFmtId="0" fontId="53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3" fontId="54" fillId="0" borderId="10" xfId="0" applyNumberFormat="1" applyFont="1" applyFill="1" applyBorder="1" applyAlignment="1" applyProtection="1">
      <alignment horizontal="right" vertical="center"/>
      <protection locked="0"/>
    </xf>
    <xf numFmtId="3" fontId="54" fillId="0" borderId="12" xfId="0" applyNumberFormat="1" applyFont="1" applyFill="1" applyBorder="1" applyAlignment="1" applyProtection="1">
      <alignment horizontal="right" vertical="center"/>
      <protection locked="0"/>
    </xf>
    <xf numFmtId="3" fontId="54" fillId="0" borderId="15" xfId="0" applyNumberFormat="1" applyFont="1" applyFill="1" applyBorder="1" applyAlignment="1" applyProtection="1">
      <alignment horizontal="right" vertical="center"/>
      <protection/>
    </xf>
    <xf numFmtId="3" fontId="54" fillId="0" borderId="16" xfId="0" applyNumberFormat="1" applyFont="1" applyFill="1" applyBorder="1" applyAlignment="1" applyProtection="1">
      <alignment horizontal="right" vertical="center"/>
      <protection/>
    </xf>
    <xf numFmtId="3" fontId="54" fillId="0" borderId="17" xfId="0" applyNumberFormat="1" applyFont="1" applyFill="1" applyBorder="1" applyAlignment="1" applyProtection="1">
      <alignment horizontal="right" vertical="center"/>
      <protection/>
    </xf>
    <xf numFmtId="38" fontId="54" fillId="0" borderId="10" xfId="0" applyNumberFormat="1" applyFont="1" applyFill="1" applyBorder="1" applyAlignment="1" applyProtection="1">
      <alignment horizontal="right" vertical="center"/>
      <protection locked="0"/>
    </xf>
    <xf numFmtId="38" fontId="54" fillId="0" borderId="12" xfId="0" applyNumberFormat="1" applyFont="1" applyFill="1" applyBorder="1" applyAlignment="1" applyProtection="1">
      <alignment horizontal="right" vertical="center"/>
      <protection locked="0"/>
    </xf>
    <xf numFmtId="38" fontId="54" fillId="0" borderId="18" xfId="49" applyFont="1" applyFill="1" applyBorder="1" applyAlignment="1" applyProtection="1">
      <alignment vertical="center"/>
      <protection locked="0"/>
    </xf>
    <xf numFmtId="0" fontId="54" fillId="34" borderId="0" xfId="0" applyFont="1" applyFill="1" applyAlignment="1" applyProtection="1">
      <alignment vertical="center"/>
      <protection locked="0"/>
    </xf>
    <xf numFmtId="0" fontId="9" fillId="34" borderId="0" xfId="0" applyFont="1" applyFill="1" applyAlignment="1" applyProtection="1">
      <alignment vertical="center"/>
      <protection locked="0"/>
    </xf>
    <xf numFmtId="185" fontId="54" fillId="0" borderId="12" xfId="62" applyNumberFormat="1" applyFont="1" applyFill="1" applyBorder="1" applyAlignment="1" applyProtection="1">
      <alignment horizontal="right" vertical="center"/>
      <protection locked="0"/>
    </xf>
    <xf numFmtId="185" fontId="54" fillId="0" borderId="10" xfId="62" applyNumberFormat="1" applyFont="1" applyFill="1" applyBorder="1" applyAlignment="1" applyProtection="1">
      <alignment horizontal="right" vertical="center"/>
      <protection locked="0"/>
    </xf>
    <xf numFmtId="185" fontId="54" fillId="0" borderId="18" xfId="62" applyNumberFormat="1" applyFont="1" applyFill="1" applyBorder="1" applyAlignment="1" applyProtection="1">
      <alignment horizontal="right" vertical="center"/>
      <protection locked="0"/>
    </xf>
    <xf numFmtId="3" fontId="54" fillId="0" borderId="19" xfId="0" applyNumberFormat="1" applyFont="1" applyFill="1" applyBorder="1" applyAlignment="1" applyProtection="1">
      <alignment horizontal="right" vertical="center"/>
      <protection/>
    </xf>
    <xf numFmtId="185" fontId="54" fillId="0" borderId="20" xfId="62" applyNumberFormat="1" applyFont="1" applyFill="1" applyBorder="1" applyAlignment="1" applyProtection="1">
      <alignment horizontal="right" vertical="center" shrinkToFit="1"/>
      <protection locked="0"/>
    </xf>
    <xf numFmtId="38" fontId="54" fillId="0" borderId="10" xfId="49" applyFont="1" applyFill="1" applyBorder="1" applyAlignment="1">
      <alignment vertical="center"/>
    </xf>
    <xf numFmtId="38" fontId="54" fillId="0" borderId="12" xfId="49" applyFont="1" applyFill="1" applyBorder="1" applyAlignment="1">
      <alignment vertical="center"/>
    </xf>
    <xf numFmtId="38" fontId="54" fillId="0" borderId="18" xfId="49" applyFont="1" applyFill="1" applyBorder="1" applyAlignment="1" applyProtection="1">
      <alignment horizontal="right" vertical="center"/>
      <protection locked="0"/>
    </xf>
    <xf numFmtId="38" fontId="54" fillId="0" borderId="10" xfId="49" applyFont="1" applyFill="1" applyBorder="1" applyAlignment="1" applyProtection="1">
      <alignment horizontal="right" vertical="center"/>
      <protection/>
    </xf>
    <xf numFmtId="38" fontId="54" fillId="0" borderId="13" xfId="49" applyFont="1" applyFill="1" applyBorder="1" applyAlignment="1" applyProtection="1">
      <alignment horizontal="right" vertical="center"/>
      <protection/>
    </xf>
    <xf numFmtId="185" fontId="54" fillId="0" borderId="20" xfId="62" applyNumberFormat="1" applyFont="1" applyFill="1" applyBorder="1" applyAlignment="1" applyProtection="1">
      <alignment horizontal="right" vertical="center"/>
      <protection locked="0"/>
    </xf>
    <xf numFmtId="0" fontId="54" fillId="0" borderId="0" xfId="0" applyFont="1" applyFill="1" applyBorder="1" applyAlignment="1" applyProtection="1">
      <alignment vertical="center"/>
      <protection locked="0"/>
    </xf>
    <xf numFmtId="38" fontId="54" fillId="0" borderId="21" xfId="0" applyNumberFormat="1" applyFont="1" applyFill="1" applyBorder="1" applyAlignment="1" applyProtection="1">
      <alignment horizontal="right" vertical="center"/>
      <protection locked="0"/>
    </xf>
    <xf numFmtId="38" fontId="54" fillId="0" borderId="22" xfId="0" applyNumberFormat="1" applyFont="1" applyFill="1" applyBorder="1" applyAlignment="1" applyProtection="1">
      <alignment horizontal="right" vertical="center"/>
      <protection locked="0"/>
    </xf>
    <xf numFmtId="0" fontId="53" fillId="0" borderId="0" xfId="0" applyFont="1" applyFill="1" applyAlignment="1" applyProtection="1">
      <alignment/>
      <protection locked="0"/>
    </xf>
    <xf numFmtId="38" fontId="54" fillId="0" borderId="23" xfId="0" applyNumberFormat="1" applyFont="1" applyFill="1" applyBorder="1" applyAlignment="1" applyProtection="1">
      <alignment horizontal="right" vertical="center"/>
      <protection locked="0"/>
    </xf>
    <xf numFmtId="38" fontId="54" fillId="0" borderId="24" xfId="49" applyFont="1" applyFill="1" applyBorder="1" applyAlignment="1" applyProtection="1">
      <alignment vertical="center"/>
      <protection locked="0"/>
    </xf>
    <xf numFmtId="38" fontId="54" fillId="0" borderId="24" xfId="49" applyFont="1" applyFill="1" applyBorder="1" applyAlignment="1" applyProtection="1">
      <alignment horizontal="right" vertical="center"/>
      <protection/>
    </xf>
    <xf numFmtId="38" fontId="54" fillId="0" borderId="19" xfId="49" applyFont="1" applyFill="1" applyBorder="1" applyAlignment="1" applyProtection="1">
      <alignment horizontal="center" vertical="center"/>
      <protection locked="0"/>
    </xf>
    <xf numFmtId="38" fontId="54" fillId="0" borderId="25" xfId="49" applyFont="1" applyFill="1" applyBorder="1" applyAlignment="1" applyProtection="1">
      <alignment horizontal="right" vertical="center" shrinkToFit="1"/>
      <protection locked="0"/>
    </xf>
    <xf numFmtId="38" fontId="54" fillId="0" borderId="24" xfId="49" applyFont="1" applyFill="1" applyBorder="1" applyAlignment="1" applyProtection="1">
      <alignment horizontal="right" vertical="center" shrinkToFit="1"/>
      <protection locked="0"/>
    </xf>
    <xf numFmtId="38" fontId="54" fillId="0" borderId="20" xfId="49" applyFont="1" applyFill="1" applyBorder="1" applyAlignment="1" applyProtection="1">
      <alignment horizontal="right" vertical="center" shrinkToFit="1"/>
      <protection locked="0"/>
    </xf>
    <xf numFmtId="38" fontId="54" fillId="0" borderId="20" xfId="49" applyFont="1" applyFill="1" applyBorder="1" applyAlignment="1" applyProtection="1">
      <alignment horizontal="right" vertical="center" shrinkToFit="1"/>
      <protection/>
    </xf>
    <xf numFmtId="38" fontId="54" fillId="0" borderId="10" xfId="49" applyFont="1" applyFill="1" applyBorder="1" applyAlignment="1" applyProtection="1">
      <alignment horizontal="right" vertical="center" shrinkToFit="1"/>
      <protection locked="0"/>
    </xf>
    <xf numFmtId="38" fontId="54" fillId="0" borderId="18" xfId="49" applyFont="1" applyFill="1" applyBorder="1" applyAlignment="1" applyProtection="1">
      <alignment horizontal="right" vertical="center" shrinkToFit="1"/>
      <protection locked="0"/>
    </xf>
    <xf numFmtId="38" fontId="54" fillId="0" borderId="11" xfId="49" applyFont="1" applyFill="1" applyBorder="1" applyAlignment="1" applyProtection="1">
      <alignment horizontal="right" vertical="center" shrinkToFit="1"/>
      <protection locked="0"/>
    </xf>
    <xf numFmtId="38" fontId="54" fillId="0" borderId="26" xfId="49" applyFont="1" applyFill="1" applyBorder="1" applyAlignment="1" applyProtection="1">
      <alignment horizontal="right" vertical="center" shrinkToFit="1"/>
      <protection locked="0"/>
    </xf>
    <xf numFmtId="38" fontId="54" fillId="0" borderId="27" xfId="49" applyFont="1" applyFill="1" applyBorder="1" applyAlignment="1" applyProtection="1">
      <alignment horizontal="right" vertical="center" shrinkToFit="1"/>
      <protection locked="0"/>
    </xf>
    <xf numFmtId="38" fontId="54" fillId="0" borderId="27" xfId="49" applyFont="1" applyFill="1" applyBorder="1" applyAlignment="1" applyProtection="1">
      <alignment horizontal="right" vertical="center" shrinkToFit="1"/>
      <protection/>
    </xf>
    <xf numFmtId="185" fontId="54" fillId="0" borderId="10" xfId="62" applyNumberFormat="1" applyFont="1" applyFill="1" applyBorder="1" applyAlignment="1" applyProtection="1">
      <alignment horizontal="right" vertical="center" shrinkToFit="1"/>
      <protection/>
    </xf>
    <xf numFmtId="185" fontId="54" fillId="0" borderId="10" xfId="62" applyNumberFormat="1" applyFont="1" applyFill="1" applyBorder="1" applyAlignment="1" applyProtection="1">
      <alignment horizontal="right" vertical="center" shrinkToFit="1"/>
      <protection locked="0"/>
    </xf>
    <xf numFmtId="185" fontId="54" fillId="0" borderId="12" xfId="62" applyNumberFormat="1" applyFont="1" applyFill="1" applyBorder="1" applyAlignment="1" applyProtection="1">
      <alignment horizontal="right" vertical="center" shrinkToFit="1"/>
      <protection locked="0"/>
    </xf>
    <xf numFmtId="185" fontId="54" fillId="0" borderId="18" xfId="62" applyNumberFormat="1" applyFont="1" applyFill="1" applyBorder="1" applyAlignment="1" applyProtection="1">
      <alignment horizontal="right" vertical="center" shrinkToFit="1"/>
      <protection locked="0"/>
    </xf>
    <xf numFmtId="185" fontId="54" fillId="0" borderId="28" xfId="62" applyNumberFormat="1" applyFont="1" applyFill="1" applyBorder="1" applyAlignment="1" applyProtection="1">
      <alignment horizontal="right" vertical="center" shrinkToFit="1"/>
      <protection locked="0"/>
    </xf>
    <xf numFmtId="185" fontId="54" fillId="0" borderId="26" xfId="62" applyNumberFormat="1" applyFont="1" applyFill="1" applyBorder="1" applyAlignment="1" applyProtection="1">
      <alignment horizontal="right" vertical="center" shrinkToFit="1"/>
      <protection locked="0"/>
    </xf>
    <xf numFmtId="185" fontId="54" fillId="0" borderId="29" xfId="62" applyNumberFormat="1" applyFont="1" applyFill="1" applyBorder="1" applyAlignment="1" applyProtection="1">
      <alignment horizontal="right" vertical="center" shrinkToFit="1"/>
      <protection locked="0"/>
    </xf>
    <xf numFmtId="185" fontId="54" fillId="0" borderId="27" xfId="62" applyNumberFormat="1" applyFont="1" applyFill="1" applyBorder="1" applyAlignment="1" applyProtection="1">
      <alignment horizontal="right" vertical="center" shrinkToFit="1"/>
      <protection/>
    </xf>
    <xf numFmtId="185" fontId="54" fillId="0" borderId="30" xfId="62" applyNumberFormat="1" applyFont="1" applyFill="1" applyBorder="1" applyAlignment="1" applyProtection="1">
      <alignment horizontal="right" vertical="center" shrinkToFit="1"/>
      <protection locked="0"/>
    </xf>
    <xf numFmtId="38" fontId="54" fillId="0" borderId="10" xfId="49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vertical="center"/>
      <protection locked="0"/>
    </xf>
    <xf numFmtId="38" fontId="54" fillId="0" borderId="23" xfId="49" applyFont="1" applyFill="1" applyBorder="1" applyAlignment="1" applyProtection="1">
      <alignment horizontal="right" vertical="center" shrinkToFit="1"/>
      <protection/>
    </xf>
    <xf numFmtId="38" fontId="54" fillId="0" borderId="23" xfId="49" applyFont="1" applyFill="1" applyBorder="1" applyAlignment="1" applyProtection="1">
      <alignment horizontal="right" vertical="center" shrinkToFit="1"/>
      <protection locked="0"/>
    </xf>
    <xf numFmtId="38" fontId="54" fillId="0" borderId="31" xfId="49" applyFont="1" applyFill="1" applyBorder="1" applyAlignment="1" applyProtection="1">
      <alignment horizontal="right" vertical="center" shrinkToFit="1"/>
      <protection locked="0"/>
    </xf>
    <xf numFmtId="38" fontId="54" fillId="0" borderId="31" xfId="49" applyFont="1" applyFill="1" applyBorder="1" applyAlignment="1" applyProtection="1">
      <alignment horizontal="right" vertical="center" shrinkToFit="1"/>
      <protection/>
    </xf>
    <xf numFmtId="185" fontId="54" fillId="0" borderId="31" xfId="62" applyNumberFormat="1" applyFont="1" applyFill="1" applyBorder="1" applyAlignment="1" applyProtection="1">
      <alignment horizontal="right" vertical="center" shrinkToFit="1"/>
      <protection locked="0"/>
    </xf>
    <xf numFmtId="185" fontId="54" fillId="0" borderId="24" xfId="62" applyNumberFormat="1" applyFont="1" applyFill="1" applyBorder="1" applyAlignment="1" applyProtection="1">
      <alignment horizontal="right" vertical="center" shrinkToFit="1"/>
      <protection/>
    </xf>
    <xf numFmtId="185" fontId="54" fillId="0" borderId="24" xfId="62" applyNumberFormat="1" applyFont="1" applyFill="1" applyBorder="1" applyAlignment="1" applyProtection="1">
      <alignment horizontal="right" vertical="center" shrinkToFit="1"/>
      <protection locked="0"/>
    </xf>
    <xf numFmtId="185" fontId="54" fillId="0" borderId="32" xfId="62" applyNumberFormat="1" applyFont="1" applyFill="1" applyBorder="1" applyAlignment="1" applyProtection="1">
      <alignment horizontal="right" vertical="center" shrinkToFit="1"/>
      <protection locked="0"/>
    </xf>
    <xf numFmtId="185" fontId="54" fillId="0" borderId="23" xfId="62" applyNumberFormat="1" applyFont="1" applyFill="1" applyBorder="1" applyAlignment="1" applyProtection="1">
      <alignment horizontal="right" vertical="center" shrinkToFit="1"/>
      <protection locked="0"/>
    </xf>
    <xf numFmtId="185" fontId="54" fillId="0" borderId="14" xfId="62" applyNumberFormat="1" applyFont="1" applyFill="1" applyBorder="1" applyAlignment="1" applyProtection="1">
      <alignment horizontal="right" vertical="center" shrinkToFit="1"/>
      <protection locked="0"/>
    </xf>
    <xf numFmtId="185" fontId="54" fillId="0" borderId="25" xfId="62" applyNumberFormat="1" applyFont="1" applyFill="1" applyBorder="1" applyAlignment="1" applyProtection="1">
      <alignment horizontal="right" vertical="center" shrinkToFit="1"/>
      <protection locked="0"/>
    </xf>
    <xf numFmtId="185" fontId="54" fillId="0" borderId="16" xfId="62" applyNumberFormat="1" applyFont="1" applyFill="1" applyBorder="1" applyAlignment="1" applyProtection="1">
      <alignment horizontal="right" vertical="center" shrinkToFit="1"/>
      <protection locked="0"/>
    </xf>
    <xf numFmtId="185" fontId="54" fillId="0" borderId="23" xfId="62" applyNumberFormat="1" applyFont="1" applyFill="1" applyBorder="1" applyAlignment="1" applyProtection="1">
      <alignment horizontal="right" vertical="center" shrinkToFit="1"/>
      <protection/>
    </xf>
    <xf numFmtId="185" fontId="54" fillId="0" borderId="33" xfId="62" applyNumberFormat="1" applyFont="1" applyFill="1" applyBorder="1" applyAlignment="1" applyProtection="1">
      <alignment horizontal="right" vertical="center" shrinkToFit="1"/>
      <protection locked="0"/>
    </xf>
    <xf numFmtId="185" fontId="54" fillId="0" borderId="21" xfId="62" applyNumberFormat="1" applyFont="1" applyFill="1" applyBorder="1" applyAlignment="1" applyProtection="1">
      <alignment horizontal="right" vertical="center" shrinkToFit="1"/>
      <protection locked="0"/>
    </xf>
    <xf numFmtId="185" fontId="54" fillId="0" borderId="34" xfId="62" applyNumberFormat="1" applyFont="1" applyFill="1" applyBorder="1" applyAlignment="1" applyProtection="1">
      <alignment horizontal="right" vertical="center" shrinkToFit="1"/>
      <protection locked="0"/>
    </xf>
    <xf numFmtId="185" fontId="54" fillId="0" borderId="27" xfId="62" applyNumberFormat="1" applyFont="1" applyFill="1" applyBorder="1" applyAlignment="1" applyProtection="1">
      <alignment horizontal="right" vertical="center" shrinkToFit="1"/>
      <protection locked="0"/>
    </xf>
    <xf numFmtId="185" fontId="54" fillId="0" borderId="35" xfId="62" applyNumberFormat="1" applyFont="1" applyFill="1" applyBorder="1" applyAlignment="1" applyProtection="1">
      <alignment horizontal="right" vertical="center" shrinkToFit="1"/>
      <protection locked="0"/>
    </xf>
    <xf numFmtId="185" fontId="54" fillId="0" borderId="26" xfId="62" applyNumberFormat="1" applyFont="1" applyFill="1" applyBorder="1" applyAlignment="1" applyProtection="1">
      <alignment horizontal="right" vertical="center" shrinkToFit="1"/>
      <protection/>
    </xf>
    <xf numFmtId="185" fontId="54" fillId="0" borderId="15" xfId="62" applyNumberFormat="1" applyFont="1" applyFill="1" applyBorder="1" applyAlignment="1" applyProtection="1">
      <alignment horizontal="right" vertical="center" shrinkToFit="1"/>
      <protection locked="0"/>
    </xf>
    <xf numFmtId="185" fontId="54" fillId="0" borderId="10" xfId="62" applyNumberFormat="1" applyFont="1" applyFill="1" applyBorder="1" applyAlignment="1" applyProtection="1">
      <alignment vertical="center" shrinkToFit="1"/>
      <protection locked="0"/>
    </xf>
    <xf numFmtId="0" fontId="54" fillId="0" borderId="27" xfId="62" applyFont="1" applyFill="1" applyBorder="1" applyAlignment="1" applyProtection="1">
      <alignment horizontal="right" vertical="center"/>
      <protection/>
    </xf>
    <xf numFmtId="185" fontId="54" fillId="0" borderId="36" xfId="62" applyNumberFormat="1" applyFont="1" applyFill="1" applyBorder="1" applyAlignment="1" applyProtection="1">
      <alignment horizontal="right" vertical="center" shrinkToFit="1"/>
      <protection locked="0"/>
    </xf>
    <xf numFmtId="0" fontId="54" fillId="0" borderId="26" xfId="62" applyFont="1" applyFill="1" applyBorder="1" applyAlignment="1" applyProtection="1">
      <alignment horizontal="right" vertical="center"/>
      <protection/>
    </xf>
    <xf numFmtId="185" fontId="54" fillId="0" borderId="35" xfId="62" applyNumberFormat="1" applyFont="1" applyFill="1" applyBorder="1" applyAlignment="1" applyProtection="1">
      <alignment horizontal="right" vertical="center" shrinkToFit="1"/>
      <protection/>
    </xf>
    <xf numFmtId="0" fontId="54" fillId="0" borderId="37" xfId="62" applyFont="1" applyFill="1" applyBorder="1" applyAlignment="1" applyProtection="1">
      <alignment horizontal="right" vertical="center"/>
      <protection/>
    </xf>
    <xf numFmtId="0" fontId="54" fillId="0" borderId="23" xfId="62" applyFont="1" applyFill="1" applyBorder="1" applyAlignment="1" applyProtection="1">
      <alignment horizontal="right" vertical="center"/>
      <protection/>
    </xf>
    <xf numFmtId="0" fontId="54" fillId="0" borderId="24" xfId="62" applyFont="1" applyFill="1" applyBorder="1" applyAlignment="1" applyProtection="1">
      <alignment horizontal="right" vertical="center"/>
      <protection/>
    </xf>
    <xf numFmtId="185" fontId="54" fillId="0" borderId="38" xfId="62" applyNumberFormat="1" applyFont="1" applyFill="1" applyBorder="1" applyAlignment="1" applyProtection="1">
      <alignment horizontal="right" vertical="center" shrinkToFit="1"/>
      <protection locked="0"/>
    </xf>
    <xf numFmtId="38" fontId="54" fillId="0" borderId="25" xfId="49" applyFont="1" applyFill="1" applyBorder="1" applyAlignment="1" applyProtection="1">
      <alignment horizontal="right" vertical="center"/>
      <protection/>
    </xf>
    <xf numFmtId="38" fontId="54" fillId="0" borderId="18" xfId="49" applyFont="1" applyFill="1" applyBorder="1" applyAlignment="1" applyProtection="1">
      <alignment horizontal="right" vertical="center"/>
      <protection/>
    </xf>
    <xf numFmtId="38" fontId="54" fillId="0" borderId="39" xfId="49" applyFont="1" applyFill="1" applyBorder="1" applyAlignment="1" applyProtection="1">
      <alignment horizontal="right" vertical="center"/>
      <protection/>
    </xf>
    <xf numFmtId="38" fontId="54" fillId="0" borderId="37" xfId="49" applyFont="1" applyFill="1" applyBorder="1" applyAlignment="1" applyProtection="1">
      <alignment horizontal="right" vertical="center"/>
      <protection/>
    </xf>
    <xf numFmtId="38" fontId="54" fillId="0" borderId="14" xfId="49" applyFont="1" applyFill="1" applyBorder="1" applyAlignment="1" applyProtection="1">
      <alignment horizontal="right" vertical="center" shrinkToFit="1"/>
      <protection locked="0"/>
    </xf>
    <xf numFmtId="38" fontId="54" fillId="0" borderId="39" xfId="49" applyFont="1" applyFill="1" applyBorder="1" applyAlignment="1" applyProtection="1">
      <alignment horizontal="right" vertical="center" shrinkToFit="1"/>
      <protection locked="0"/>
    </xf>
    <xf numFmtId="38" fontId="54" fillId="0" borderId="0" xfId="49" applyFont="1" applyFill="1" applyBorder="1" applyAlignment="1" applyProtection="1">
      <alignment horizontal="right" vertical="center" shrinkToFit="1"/>
      <protection locked="0"/>
    </xf>
    <xf numFmtId="38" fontId="54" fillId="0" borderId="37" xfId="49" applyFont="1" applyFill="1" applyBorder="1" applyAlignment="1" applyProtection="1">
      <alignment horizontal="right" vertical="center" shrinkToFit="1"/>
      <protection locked="0"/>
    </xf>
    <xf numFmtId="38" fontId="54" fillId="0" borderId="26" xfId="49" applyFont="1" applyFill="1" applyBorder="1" applyAlignment="1" applyProtection="1">
      <alignment horizontal="right" vertical="center" shrinkToFit="1"/>
      <protection/>
    </xf>
    <xf numFmtId="38" fontId="54" fillId="0" borderId="10" xfId="49" applyFont="1" applyFill="1" applyBorder="1" applyAlignment="1" applyProtection="1">
      <alignment horizontal="right" vertical="center" shrinkToFit="1"/>
      <protection/>
    </xf>
    <xf numFmtId="38" fontId="54" fillId="0" borderId="24" xfId="49" applyFont="1" applyFill="1" applyBorder="1" applyAlignment="1" applyProtection="1">
      <alignment horizontal="right" vertical="center" shrinkToFit="1"/>
      <protection/>
    </xf>
    <xf numFmtId="38" fontId="54" fillId="0" borderId="21" xfId="49" applyFont="1" applyFill="1" applyBorder="1" applyAlignment="1" applyProtection="1">
      <alignment horizontal="right" vertical="center" shrinkToFit="1"/>
      <protection locked="0"/>
    </xf>
    <xf numFmtId="38" fontId="54" fillId="0" borderId="22" xfId="49" applyFont="1" applyFill="1" applyBorder="1" applyAlignment="1" applyProtection="1">
      <alignment horizontal="right" vertical="center" shrinkToFit="1"/>
      <protection/>
    </xf>
    <xf numFmtId="38" fontId="54" fillId="0" borderId="22" xfId="49" applyFont="1" applyFill="1" applyBorder="1" applyAlignment="1" applyProtection="1">
      <alignment horizontal="right" vertical="center" shrinkToFit="1"/>
      <protection locked="0"/>
    </xf>
    <xf numFmtId="38" fontId="54" fillId="0" borderId="19" xfId="49" applyFont="1" applyFill="1" applyBorder="1" applyAlignment="1" applyProtection="1">
      <alignment horizontal="right" vertical="center" shrinkToFit="1"/>
      <protection locked="0"/>
    </xf>
    <xf numFmtId="38" fontId="54" fillId="0" borderId="35" xfId="49" applyFont="1" applyFill="1" applyBorder="1" applyAlignment="1" applyProtection="1">
      <alignment horizontal="right" vertical="center" shrinkToFit="1"/>
      <protection locked="0"/>
    </xf>
    <xf numFmtId="38" fontId="54" fillId="0" borderId="12" xfId="49" applyFont="1" applyFill="1" applyBorder="1" applyAlignment="1" applyProtection="1">
      <alignment horizontal="right" vertical="center" shrinkToFit="1"/>
      <protection locked="0"/>
    </xf>
    <xf numFmtId="38" fontId="54" fillId="0" borderId="15" xfId="49" applyFont="1" applyFill="1" applyBorder="1" applyAlignment="1" applyProtection="1">
      <alignment horizontal="right" vertical="center" shrinkToFit="1"/>
      <protection locked="0"/>
    </xf>
    <xf numFmtId="38" fontId="54" fillId="0" borderId="16" xfId="49" applyFont="1" applyFill="1" applyBorder="1" applyAlignment="1" applyProtection="1">
      <alignment horizontal="right" vertical="center" shrinkToFit="1"/>
      <protection locked="0"/>
    </xf>
    <xf numFmtId="38" fontId="54" fillId="0" borderId="40" xfId="49" applyFont="1" applyFill="1" applyBorder="1" applyAlignment="1" applyProtection="1">
      <alignment horizontal="right" vertical="center" shrinkToFit="1"/>
      <protection locked="0"/>
    </xf>
    <xf numFmtId="38" fontId="54" fillId="0" borderId="12" xfId="49" applyFont="1" applyFill="1" applyBorder="1" applyAlignment="1" applyProtection="1">
      <alignment horizontal="right" vertical="center" shrinkToFit="1"/>
      <protection/>
    </xf>
    <xf numFmtId="38" fontId="54" fillId="0" borderId="35" xfId="49" applyFont="1" applyFill="1" applyBorder="1" applyAlignment="1" applyProtection="1">
      <alignment horizontal="right" vertical="center" shrinkToFit="1"/>
      <protection/>
    </xf>
    <xf numFmtId="185" fontId="54" fillId="0" borderId="10" xfId="62" applyNumberFormat="1" applyFont="1" applyFill="1" applyBorder="1" applyAlignment="1" applyProtection="1">
      <alignment vertical="center"/>
      <protection locked="0"/>
    </xf>
    <xf numFmtId="185" fontId="54" fillId="0" borderId="26" xfId="62" applyNumberFormat="1" applyFont="1" applyFill="1" applyBorder="1" applyAlignment="1" applyProtection="1">
      <alignment vertical="center" shrinkToFit="1"/>
      <protection locked="0"/>
    </xf>
    <xf numFmtId="185" fontId="54" fillId="0" borderId="20" xfId="62" applyNumberFormat="1" applyFont="1" applyFill="1" applyBorder="1" applyAlignment="1" applyProtection="1">
      <alignment vertical="center" shrinkToFit="1"/>
      <protection locked="0"/>
    </xf>
    <xf numFmtId="38" fontId="54" fillId="0" borderId="16" xfId="49" applyFont="1" applyFill="1" applyBorder="1" applyAlignment="1" applyProtection="1">
      <alignment horizontal="right" vertical="center" shrinkToFit="1"/>
      <protection/>
    </xf>
    <xf numFmtId="38" fontId="54" fillId="0" borderId="39" xfId="49" applyFont="1" applyFill="1" applyBorder="1" applyAlignment="1" applyProtection="1">
      <alignment horizontal="right" vertical="center" shrinkToFit="1"/>
      <protection/>
    </xf>
    <xf numFmtId="38" fontId="54" fillId="0" borderId="34" xfId="49" applyFont="1" applyFill="1" applyBorder="1" applyAlignment="1" applyProtection="1">
      <alignment horizontal="right" vertical="center" shrinkToFit="1"/>
      <protection locked="0"/>
    </xf>
    <xf numFmtId="38" fontId="54" fillId="0" borderId="34" xfId="49" applyFont="1" applyFill="1" applyBorder="1" applyAlignment="1" applyProtection="1">
      <alignment horizontal="right" vertical="center" shrinkToFit="1"/>
      <protection/>
    </xf>
    <xf numFmtId="38" fontId="54" fillId="0" borderId="41" xfId="49" applyFont="1" applyFill="1" applyBorder="1" applyAlignment="1" applyProtection="1">
      <alignment horizontal="right" vertical="center" shrinkToFit="1"/>
      <protection locked="0"/>
    </xf>
    <xf numFmtId="38" fontId="54" fillId="0" borderId="19" xfId="49" applyFont="1" applyFill="1" applyBorder="1" applyAlignment="1" applyProtection="1">
      <alignment horizontal="right" vertical="center" shrinkToFit="1"/>
      <protection/>
    </xf>
    <xf numFmtId="38" fontId="54" fillId="0" borderId="30" xfId="49" applyFont="1" applyFill="1" applyBorder="1" applyAlignment="1" applyProtection="1">
      <alignment horizontal="right" vertical="center" shrinkToFit="1"/>
      <protection locked="0"/>
    </xf>
    <xf numFmtId="38" fontId="54" fillId="0" borderId="0" xfId="49" applyFont="1" applyFill="1" applyBorder="1" applyAlignment="1" applyProtection="1">
      <alignment horizontal="right" vertical="center" shrinkToFit="1"/>
      <protection/>
    </xf>
    <xf numFmtId="38" fontId="54" fillId="0" borderId="33" xfId="49" applyFont="1" applyFill="1" applyBorder="1" applyAlignment="1" applyProtection="1">
      <alignment horizontal="right" vertical="center" shrinkToFit="1"/>
      <protection locked="0"/>
    </xf>
    <xf numFmtId="38" fontId="54" fillId="0" borderId="23" xfId="49" applyFont="1" applyFill="1" applyBorder="1" applyAlignment="1" applyProtection="1">
      <alignment horizontal="right" vertical="center"/>
      <protection locked="0"/>
    </xf>
    <xf numFmtId="38" fontId="54" fillId="0" borderId="33" xfId="49" applyFont="1" applyFill="1" applyBorder="1" applyAlignment="1" applyProtection="1">
      <alignment horizontal="right" vertical="center"/>
      <protection locked="0"/>
    </xf>
    <xf numFmtId="185" fontId="54" fillId="0" borderId="31" xfId="0" applyNumberFormat="1" applyFont="1" applyFill="1" applyBorder="1" applyAlignment="1" applyProtection="1">
      <alignment horizontal="right" vertical="center"/>
      <protection locked="0"/>
    </xf>
    <xf numFmtId="185" fontId="54" fillId="0" borderId="24" xfId="0" applyNumberFormat="1" applyFont="1" applyFill="1" applyBorder="1" applyAlignment="1" applyProtection="1">
      <alignment horizontal="right" vertical="center"/>
      <protection locked="0"/>
    </xf>
    <xf numFmtId="38" fontId="54" fillId="0" borderId="24" xfId="0" applyNumberFormat="1" applyFont="1" applyFill="1" applyBorder="1" applyAlignment="1" applyProtection="1">
      <alignment horizontal="right" vertical="center"/>
      <protection locked="0"/>
    </xf>
    <xf numFmtId="38" fontId="54" fillId="0" borderId="24" xfId="0" applyNumberFormat="1" applyFont="1" applyFill="1" applyBorder="1" applyAlignment="1" applyProtection="1">
      <alignment vertical="center"/>
      <protection locked="0"/>
    </xf>
    <xf numFmtId="185" fontId="54" fillId="0" borderId="32" xfId="0" applyNumberFormat="1" applyFont="1" applyFill="1" applyBorder="1" applyAlignment="1" applyProtection="1">
      <alignment horizontal="right" vertical="center"/>
      <protection locked="0"/>
    </xf>
    <xf numFmtId="41" fontId="54" fillId="0" borderId="10" xfId="62" applyNumberFormat="1" applyFont="1" applyFill="1" applyBorder="1" applyAlignment="1" applyProtection="1">
      <alignment horizontal="right" vertical="center" shrinkToFit="1"/>
      <protection locked="0"/>
    </xf>
    <xf numFmtId="41" fontId="54" fillId="0" borderId="26" xfId="62" applyNumberFormat="1" applyFont="1" applyFill="1" applyBorder="1" applyAlignment="1" applyProtection="1">
      <alignment horizontal="right" vertical="center" shrinkToFit="1"/>
      <protection locked="0"/>
    </xf>
    <xf numFmtId="41" fontId="54" fillId="0" borderId="12" xfId="62" applyNumberFormat="1" applyFont="1" applyFill="1" applyBorder="1" applyAlignment="1" applyProtection="1">
      <alignment horizontal="right" vertical="center" shrinkToFit="1"/>
      <protection locked="0"/>
    </xf>
    <xf numFmtId="38" fontId="54" fillId="0" borderId="13" xfId="0" applyNumberFormat="1" applyFont="1" applyFill="1" applyBorder="1" applyAlignment="1" applyProtection="1">
      <alignment horizontal="right" vertical="center"/>
      <protection/>
    </xf>
    <xf numFmtId="38" fontId="54" fillId="0" borderId="42" xfId="49" applyFont="1" applyFill="1" applyBorder="1" applyAlignment="1" applyProtection="1">
      <alignment vertical="center"/>
      <protection locked="0"/>
    </xf>
    <xf numFmtId="0" fontId="9" fillId="0" borderId="42" xfId="0" applyFont="1" applyFill="1" applyBorder="1" applyAlignment="1" applyProtection="1">
      <alignment vertical="center"/>
      <protection locked="0"/>
    </xf>
    <xf numFmtId="38" fontId="54" fillId="0" borderId="37" xfId="49" applyFont="1" applyFill="1" applyBorder="1" applyAlignment="1" applyProtection="1">
      <alignment horizontal="right" vertical="center"/>
      <protection locked="0"/>
    </xf>
    <xf numFmtId="185" fontId="54" fillId="0" borderId="43" xfId="62" applyNumberFormat="1" applyFont="1" applyFill="1" applyBorder="1" applyAlignment="1" applyProtection="1">
      <alignment horizontal="right" vertical="center" shrinkToFit="1"/>
      <protection locked="0"/>
    </xf>
    <xf numFmtId="185" fontId="54" fillId="0" borderId="42" xfId="62" applyNumberFormat="1" applyFont="1" applyFill="1" applyBorder="1" applyAlignment="1" applyProtection="1">
      <alignment horizontal="right" vertical="center" shrinkToFit="1"/>
      <protection locked="0"/>
    </xf>
    <xf numFmtId="185" fontId="54" fillId="0" borderId="13" xfId="62" applyNumberFormat="1" applyFont="1" applyFill="1" applyBorder="1" applyAlignment="1" applyProtection="1">
      <alignment horizontal="right" vertical="center" shrinkToFit="1"/>
      <protection locked="0"/>
    </xf>
    <xf numFmtId="0" fontId="54" fillId="0" borderId="42" xfId="62" applyFont="1" applyFill="1" applyBorder="1" applyAlignment="1" applyProtection="1">
      <alignment horizontal="right" vertical="center"/>
      <protection/>
    </xf>
    <xf numFmtId="185" fontId="54" fillId="0" borderId="23" xfId="62" applyNumberFormat="1" applyFont="1" applyFill="1" applyBorder="1" applyAlignment="1" applyProtection="1">
      <alignment vertical="center"/>
      <protection locked="0"/>
    </xf>
    <xf numFmtId="0" fontId="54" fillId="0" borderId="22" xfId="62" applyFont="1" applyFill="1" applyBorder="1" applyAlignment="1" applyProtection="1">
      <alignment horizontal="right" vertical="center"/>
      <protection/>
    </xf>
    <xf numFmtId="38" fontId="54" fillId="0" borderId="15" xfId="0" applyNumberFormat="1" applyFont="1" applyFill="1" applyBorder="1" applyAlignment="1" applyProtection="1">
      <alignment horizontal="right" vertical="center"/>
      <protection locked="0"/>
    </xf>
    <xf numFmtId="3" fontId="54" fillId="0" borderId="44" xfId="0" applyNumberFormat="1" applyFont="1" applyFill="1" applyBorder="1" applyAlignment="1" applyProtection="1">
      <alignment horizontal="right" vertical="center"/>
      <protection/>
    </xf>
    <xf numFmtId="38" fontId="54" fillId="0" borderId="32" xfId="49" applyFont="1" applyFill="1" applyBorder="1" applyAlignment="1" applyProtection="1">
      <alignment horizontal="right" vertical="center" shrinkToFit="1"/>
      <protection locked="0"/>
    </xf>
    <xf numFmtId="38" fontId="54" fillId="0" borderId="0" xfId="49" applyFont="1" applyFill="1" applyBorder="1" applyAlignment="1" applyProtection="1">
      <alignment horizontal="right" vertical="center"/>
      <protection/>
    </xf>
    <xf numFmtId="38" fontId="54" fillId="0" borderId="36" xfId="49" applyFont="1" applyFill="1" applyBorder="1" applyAlignment="1" applyProtection="1">
      <alignment horizontal="right" vertical="center" shrinkToFit="1"/>
      <protection locked="0"/>
    </xf>
    <xf numFmtId="38" fontId="54" fillId="0" borderId="25" xfId="49" applyFont="1" applyFill="1" applyBorder="1" applyAlignment="1" applyProtection="1">
      <alignment horizontal="right" vertical="center"/>
      <protection locked="0"/>
    </xf>
    <xf numFmtId="40" fontId="54" fillId="0" borderId="26" xfId="49" applyNumberFormat="1" applyFont="1" applyFill="1" applyBorder="1" applyAlignment="1" applyProtection="1">
      <alignment horizontal="right" vertical="center"/>
      <protection/>
    </xf>
    <xf numFmtId="10" fontId="54" fillId="0" borderId="26" xfId="49" applyNumberFormat="1" applyFont="1" applyFill="1" applyBorder="1" applyAlignment="1" applyProtection="1">
      <alignment horizontal="right" vertical="center"/>
      <protection/>
    </xf>
    <xf numFmtId="40" fontId="54" fillId="0" borderId="10" xfId="49" applyNumberFormat="1" applyFont="1" applyFill="1" applyBorder="1" applyAlignment="1" applyProtection="1">
      <alignment horizontal="right" vertical="center"/>
      <protection/>
    </xf>
    <xf numFmtId="10" fontId="54" fillId="0" borderId="10" xfId="49" applyNumberFormat="1" applyFont="1" applyFill="1" applyBorder="1" applyAlignment="1" applyProtection="1">
      <alignment horizontal="right" vertical="center"/>
      <protection/>
    </xf>
    <xf numFmtId="40" fontId="54" fillId="0" borderId="23" xfId="49" applyNumberFormat="1" applyFont="1" applyFill="1" applyBorder="1" applyAlignment="1" applyProtection="1">
      <alignment horizontal="right" vertical="center"/>
      <protection/>
    </xf>
    <xf numFmtId="10" fontId="54" fillId="0" borderId="23" xfId="49" applyNumberFormat="1" applyFont="1" applyFill="1" applyBorder="1" applyAlignment="1" applyProtection="1">
      <alignment horizontal="right" vertical="center"/>
      <protection/>
    </xf>
    <xf numFmtId="40" fontId="54" fillId="0" borderId="42" xfId="49" applyNumberFormat="1" applyFont="1" applyFill="1" applyBorder="1" applyAlignment="1" applyProtection="1">
      <alignment horizontal="right" vertical="center"/>
      <protection/>
    </xf>
    <xf numFmtId="10" fontId="54" fillId="0" borderId="42" xfId="49" applyNumberFormat="1" applyFont="1" applyFill="1" applyBorder="1" applyAlignment="1" applyProtection="1">
      <alignment horizontal="right" vertical="center"/>
      <protection/>
    </xf>
    <xf numFmtId="40" fontId="54" fillId="0" borderId="22" xfId="49" applyNumberFormat="1" applyFont="1" applyFill="1" applyBorder="1" applyAlignment="1" applyProtection="1">
      <alignment horizontal="right" vertical="center"/>
      <protection/>
    </xf>
    <xf numFmtId="10" fontId="54" fillId="0" borderId="22" xfId="49" applyNumberFormat="1" applyFont="1" applyFill="1" applyBorder="1" applyAlignment="1" applyProtection="1">
      <alignment horizontal="right" vertical="center"/>
      <protection/>
    </xf>
    <xf numFmtId="4" fontId="54" fillId="0" borderId="33" xfId="0" applyNumberFormat="1" applyFont="1" applyFill="1" applyBorder="1" applyAlignment="1" applyProtection="1">
      <alignment horizontal="right" vertical="center"/>
      <protection/>
    </xf>
    <xf numFmtId="10" fontId="54" fillId="0" borderId="42" xfId="0" applyNumberFormat="1" applyFont="1" applyFill="1" applyBorder="1" applyAlignment="1" applyProtection="1">
      <alignment horizontal="right" vertical="center"/>
      <protection/>
    </xf>
    <xf numFmtId="4" fontId="54" fillId="0" borderId="27" xfId="62" applyNumberFormat="1" applyFont="1" applyFill="1" applyBorder="1" applyAlignment="1" applyProtection="1">
      <alignment horizontal="right" vertical="center"/>
      <protection/>
    </xf>
    <xf numFmtId="10" fontId="54" fillId="0" borderId="27" xfId="62" applyNumberFormat="1" applyFont="1" applyFill="1" applyBorder="1" applyAlignment="1" applyProtection="1">
      <alignment horizontal="right" vertical="center"/>
      <protection/>
    </xf>
    <xf numFmtId="4" fontId="54" fillId="0" borderId="26" xfId="62" applyNumberFormat="1" applyFont="1" applyFill="1" applyBorder="1" applyAlignment="1" applyProtection="1">
      <alignment horizontal="right" vertical="center"/>
      <protection/>
    </xf>
    <xf numFmtId="10" fontId="54" fillId="0" borderId="26" xfId="62" applyNumberFormat="1" applyFont="1" applyFill="1" applyBorder="1" applyAlignment="1" applyProtection="1">
      <alignment horizontal="right" vertical="center"/>
      <protection/>
    </xf>
    <xf numFmtId="4" fontId="54" fillId="0" borderId="22" xfId="62" applyNumberFormat="1" applyFont="1" applyFill="1" applyBorder="1" applyAlignment="1" applyProtection="1">
      <alignment horizontal="right" vertical="center"/>
      <protection/>
    </xf>
    <xf numFmtId="10" fontId="54" fillId="0" borderId="22" xfId="62" applyNumberFormat="1" applyFont="1" applyFill="1" applyBorder="1" applyAlignment="1" applyProtection="1">
      <alignment horizontal="right" vertical="center"/>
      <protection/>
    </xf>
    <xf numFmtId="4" fontId="54" fillId="0" borderId="42" xfId="62" applyNumberFormat="1" applyFont="1" applyFill="1" applyBorder="1" applyAlignment="1" applyProtection="1">
      <alignment horizontal="right" vertical="center"/>
      <protection/>
    </xf>
    <xf numFmtId="10" fontId="54" fillId="0" borderId="42" xfId="62" applyNumberFormat="1" applyFont="1" applyFill="1" applyBorder="1" applyAlignment="1" applyProtection="1">
      <alignment horizontal="right" vertical="center"/>
      <protection/>
    </xf>
    <xf numFmtId="38" fontId="54" fillId="0" borderId="45" xfId="49" applyFont="1" applyFill="1" applyBorder="1" applyAlignment="1" applyProtection="1">
      <alignment horizontal="center" vertical="center"/>
      <protection/>
    </xf>
    <xf numFmtId="38" fontId="54" fillId="0" borderId="46" xfId="49" applyFont="1" applyFill="1" applyBorder="1" applyAlignment="1" applyProtection="1">
      <alignment horizontal="distributed" vertical="center"/>
      <protection/>
    </xf>
    <xf numFmtId="38" fontId="54" fillId="0" borderId="47" xfId="49" applyFont="1" applyFill="1" applyBorder="1" applyAlignment="1" applyProtection="1">
      <alignment horizontal="center" vertical="center"/>
      <protection/>
    </xf>
    <xf numFmtId="38" fontId="54" fillId="0" borderId="38" xfId="49" applyFont="1" applyFill="1" applyBorder="1" applyAlignment="1" applyProtection="1">
      <alignment horizontal="distributed" vertical="center"/>
      <protection/>
    </xf>
    <xf numFmtId="38" fontId="54" fillId="0" borderId="48" xfId="49" applyFont="1" applyFill="1" applyBorder="1" applyAlignment="1" applyProtection="1">
      <alignment horizontal="center" vertical="center"/>
      <protection/>
    </xf>
    <xf numFmtId="38" fontId="54" fillId="0" borderId="49" xfId="49" applyFont="1" applyFill="1" applyBorder="1" applyAlignment="1" applyProtection="1">
      <alignment horizontal="distributed" vertical="center"/>
      <protection/>
    </xf>
    <xf numFmtId="38" fontId="54" fillId="0" borderId="50" xfId="49" applyFont="1" applyFill="1" applyBorder="1" applyAlignment="1" applyProtection="1">
      <alignment horizontal="distributed" vertical="center"/>
      <protection/>
    </xf>
    <xf numFmtId="38" fontId="54" fillId="0" borderId="51" xfId="49" applyFont="1" applyFill="1" applyBorder="1" applyAlignment="1" applyProtection="1">
      <alignment horizontal="distributed" vertical="center"/>
      <protection/>
    </xf>
    <xf numFmtId="38" fontId="54" fillId="0" borderId="52" xfId="49" applyFont="1" applyFill="1" applyBorder="1" applyAlignment="1" applyProtection="1">
      <alignment horizontal="distributed" vertical="center"/>
      <protection/>
    </xf>
    <xf numFmtId="38" fontId="54" fillId="0" borderId="20" xfId="49" applyFont="1" applyFill="1" applyBorder="1" applyAlignment="1" applyProtection="1">
      <alignment horizontal="center" vertical="center"/>
      <protection/>
    </xf>
    <xf numFmtId="38" fontId="54" fillId="0" borderId="53" xfId="49" applyFont="1" applyFill="1" applyBorder="1" applyAlignment="1" applyProtection="1">
      <alignment horizontal="distributed" vertical="center"/>
      <protection/>
    </xf>
    <xf numFmtId="38" fontId="54" fillId="0" borderId="16" xfId="49" applyFont="1" applyFill="1" applyBorder="1" applyAlignment="1" applyProtection="1">
      <alignment horizontal="center" vertical="center"/>
      <protection/>
    </xf>
    <xf numFmtId="38" fontId="54" fillId="0" borderId="54" xfId="49" applyFont="1" applyFill="1" applyBorder="1" applyAlignment="1" applyProtection="1">
      <alignment horizontal="distributed" vertical="center"/>
      <protection/>
    </xf>
    <xf numFmtId="38" fontId="54" fillId="0" borderId="34" xfId="49" applyFont="1" applyFill="1" applyBorder="1" applyAlignment="1" applyProtection="1">
      <alignment horizontal="center" vertical="center"/>
      <protection/>
    </xf>
    <xf numFmtId="38" fontId="54" fillId="0" borderId="55" xfId="49" applyFont="1" applyFill="1" applyBorder="1" applyAlignment="1" applyProtection="1">
      <alignment horizontal="distributed" vertical="center"/>
      <protection/>
    </xf>
    <xf numFmtId="38" fontId="54" fillId="0" borderId="31" xfId="49" applyFont="1" applyFill="1" applyBorder="1" applyAlignment="1" applyProtection="1">
      <alignment horizontal="center" vertical="center"/>
      <protection/>
    </xf>
    <xf numFmtId="38" fontId="54" fillId="0" borderId="28" xfId="49" applyFont="1" applyFill="1" applyBorder="1" applyAlignment="1" applyProtection="1">
      <alignment horizontal="center" vertical="center"/>
      <protection/>
    </xf>
    <xf numFmtId="38" fontId="54" fillId="0" borderId="43" xfId="49" applyFont="1" applyFill="1" applyBorder="1" applyAlignment="1" applyProtection="1">
      <alignment horizontal="center" vertical="center"/>
      <protection/>
    </xf>
    <xf numFmtId="38" fontId="54" fillId="0" borderId="56" xfId="49" applyFont="1" applyFill="1" applyBorder="1" applyAlignment="1" applyProtection="1">
      <alignment horizontal="distributed" vertical="center"/>
      <protection/>
    </xf>
    <xf numFmtId="38" fontId="54" fillId="0" borderId="39" xfId="49" applyFont="1" applyFill="1" applyBorder="1" applyAlignment="1" applyProtection="1">
      <alignment horizontal="center" vertical="center"/>
      <protection/>
    </xf>
    <xf numFmtId="38" fontId="54" fillId="0" borderId="57" xfId="49" applyFont="1" applyFill="1" applyBorder="1" applyAlignment="1" applyProtection="1">
      <alignment horizontal="distributed" vertical="center"/>
      <protection/>
    </xf>
    <xf numFmtId="38" fontId="54" fillId="0" borderId="58" xfId="49" applyFont="1" applyFill="1" applyBorder="1" applyAlignment="1" applyProtection="1">
      <alignment horizontal="distributed" vertical="center"/>
      <protection/>
    </xf>
    <xf numFmtId="38" fontId="54" fillId="0" borderId="59" xfId="49" applyFont="1" applyFill="1" applyBorder="1" applyAlignment="1" applyProtection="1">
      <alignment horizontal="distributed" vertical="center"/>
      <protection/>
    </xf>
    <xf numFmtId="38" fontId="54" fillId="0" borderId="60" xfId="49" applyFont="1" applyFill="1" applyBorder="1" applyAlignment="1" applyProtection="1">
      <alignment horizontal="center" vertical="center"/>
      <protection/>
    </xf>
    <xf numFmtId="38" fontId="54" fillId="0" borderId="61" xfId="49" applyFont="1" applyFill="1" applyBorder="1" applyAlignment="1" applyProtection="1">
      <alignment horizontal="center" vertical="center"/>
      <protection/>
    </xf>
    <xf numFmtId="38" fontId="54" fillId="0" borderId="62" xfId="49" applyFont="1" applyFill="1" applyBorder="1" applyAlignment="1" applyProtection="1">
      <alignment horizontal="center" vertical="center"/>
      <protection/>
    </xf>
    <xf numFmtId="38" fontId="54" fillId="0" borderId="26" xfId="49" applyFont="1" applyFill="1" applyBorder="1" applyAlignment="1" applyProtection="1">
      <alignment horizontal="right" vertical="center"/>
      <protection locked="0"/>
    </xf>
    <xf numFmtId="38" fontId="54" fillId="0" borderId="28" xfId="49" applyFont="1" applyFill="1" applyBorder="1" applyAlignment="1" applyProtection="1">
      <alignment horizontal="right" vertical="center"/>
      <protection locked="0"/>
    </xf>
    <xf numFmtId="38" fontId="54" fillId="0" borderId="35" xfId="49" applyFont="1" applyFill="1" applyBorder="1" applyAlignment="1" applyProtection="1">
      <alignment horizontal="right" vertical="center"/>
      <protection locked="0"/>
    </xf>
    <xf numFmtId="38" fontId="54" fillId="0" borderId="14" xfId="49" applyFont="1" applyFill="1" applyBorder="1" applyAlignment="1" applyProtection="1">
      <alignment horizontal="right" vertical="center"/>
      <protection locked="0"/>
    </xf>
    <xf numFmtId="38" fontId="54" fillId="0" borderId="24" xfId="49" applyFont="1" applyFill="1" applyBorder="1" applyAlignment="1" applyProtection="1">
      <alignment horizontal="right" vertical="center"/>
      <protection locked="0"/>
    </xf>
    <xf numFmtId="0" fontId="54" fillId="0" borderId="0" xfId="0" applyFont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3" fillId="0" borderId="0" xfId="0" applyFont="1" applyBorder="1" applyAlignment="1" applyProtection="1">
      <alignment/>
      <protection/>
    </xf>
    <xf numFmtId="0" fontId="56" fillId="0" borderId="0" xfId="0" applyFont="1" applyBorder="1" applyAlignment="1" applyProtection="1">
      <alignment/>
      <protection/>
    </xf>
    <xf numFmtId="0" fontId="54" fillId="0" borderId="0" xfId="0" applyFont="1" applyAlignment="1" applyProtection="1" quotePrefix="1">
      <alignment/>
      <protection/>
    </xf>
    <xf numFmtId="0" fontId="54" fillId="0" borderId="0" xfId="0" applyFont="1" applyBorder="1" applyAlignment="1" applyProtection="1">
      <alignment/>
      <protection/>
    </xf>
    <xf numFmtId="49" fontId="54" fillId="0" borderId="0" xfId="0" applyNumberFormat="1" applyFont="1" applyAlignment="1" applyProtection="1">
      <alignment/>
      <protection/>
    </xf>
    <xf numFmtId="0" fontId="54" fillId="0" borderId="19" xfId="0" applyFont="1" applyBorder="1" applyAlignment="1" applyProtection="1">
      <alignment/>
      <protection/>
    </xf>
    <xf numFmtId="193" fontId="54" fillId="0" borderId="26" xfId="62" applyNumberFormat="1" applyFont="1" applyFill="1" applyBorder="1" applyAlignment="1" applyProtection="1">
      <alignment horizontal="right" vertical="center" shrinkToFit="1"/>
      <protection/>
    </xf>
    <xf numFmtId="10" fontId="54" fillId="0" borderId="26" xfId="62" applyNumberFormat="1" applyFont="1" applyFill="1" applyBorder="1" applyAlignment="1" applyProtection="1">
      <alignment horizontal="right" vertical="center" shrinkToFit="1"/>
      <protection/>
    </xf>
    <xf numFmtId="193" fontId="54" fillId="0" borderId="27" xfId="62" applyNumberFormat="1" applyFont="1" applyFill="1" applyBorder="1" applyAlignment="1" applyProtection="1">
      <alignment horizontal="right" vertical="center" shrinkToFit="1"/>
      <protection/>
    </xf>
    <xf numFmtId="10" fontId="54" fillId="0" borderId="27" xfId="62" applyNumberFormat="1" applyFont="1" applyFill="1" applyBorder="1" applyAlignment="1" applyProtection="1">
      <alignment horizontal="right" vertical="center" shrinkToFit="1"/>
      <protection/>
    </xf>
    <xf numFmtId="49" fontId="54" fillId="0" borderId="48" xfId="0" applyNumberFormat="1" applyFont="1" applyFill="1" applyBorder="1" applyAlignment="1" applyProtection="1">
      <alignment horizontal="center" vertical="center"/>
      <protection/>
    </xf>
    <xf numFmtId="0" fontId="54" fillId="0" borderId="49" xfId="0" applyFont="1" applyFill="1" applyBorder="1" applyAlignment="1" applyProtection="1">
      <alignment horizontal="distributed" vertical="center"/>
      <protection/>
    </xf>
    <xf numFmtId="193" fontId="54" fillId="0" borderId="22" xfId="62" applyNumberFormat="1" applyFont="1" applyFill="1" applyBorder="1" applyAlignment="1" applyProtection="1">
      <alignment horizontal="right" vertical="center" shrinkToFit="1"/>
      <protection/>
    </xf>
    <xf numFmtId="10" fontId="54" fillId="0" borderId="22" xfId="62" applyNumberFormat="1" applyFont="1" applyFill="1" applyBorder="1" applyAlignment="1" applyProtection="1">
      <alignment horizontal="right" vertical="center" shrinkToFit="1"/>
      <protection/>
    </xf>
    <xf numFmtId="0" fontId="54" fillId="0" borderId="46" xfId="0" applyFont="1" applyFill="1" applyBorder="1" applyAlignment="1" applyProtection="1">
      <alignment horizontal="distributed" vertical="center"/>
      <protection/>
    </xf>
    <xf numFmtId="49" fontId="54" fillId="0" borderId="62" xfId="0" applyNumberFormat="1" applyFont="1" applyFill="1" applyBorder="1" applyAlignment="1" applyProtection="1">
      <alignment horizontal="center" vertical="center"/>
      <protection/>
    </xf>
    <xf numFmtId="0" fontId="54" fillId="0" borderId="50" xfId="0" applyFont="1" applyFill="1" applyBorder="1" applyAlignment="1" applyProtection="1">
      <alignment horizontal="distributed" vertical="center"/>
      <protection/>
    </xf>
    <xf numFmtId="185" fontId="54" fillId="0" borderId="0" xfId="62" applyNumberFormat="1" applyFont="1" applyFill="1" applyBorder="1" applyAlignment="1" applyProtection="1">
      <alignment horizontal="right" vertical="center" shrinkToFit="1"/>
      <protection/>
    </xf>
    <xf numFmtId="49" fontId="54" fillId="0" borderId="47" xfId="0" applyNumberFormat="1" applyFont="1" applyFill="1" applyBorder="1" applyAlignment="1" applyProtection="1">
      <alignment horizontal="center" vertical="center"/>
      <protection/>
    </xf>
    <xf numFmtId="0" fontId="54" fillId="0" borderId="38" xfId="0" applyFont="1" applyFill="1" applyBorder="1" applyAlignment="1" applyProtection="1">
      <alignment horizontal="distributed" vertical="center"/>
      <protection/>
    </xf>
    <xf numFmtId="185" fontId="54" fillId="0" borderId="11" xfId="62" applyNumberFormat="1" applyFont="1" applyFill="1" applyBorder="1" applyAlignment="1" applyProtection="1">
      <alignment horizontal="right" vertical="center" shrinkToFit="1"/>
      <protection/>
    </xf>
    <xf numFmtId="185" fontId="54" fillId="0" borderId="37" xfId="62" applyNumberFormat="1" applyFont="1" applyFill="1" applyBorder="1" applyAlignment="1" applyProtection="1">
      <alignment horizontal="right" vertical="center" shrinkToFit="1"/>
      <protection/>
    </xf>
    <xf numFmtId="49" fontId="54" fillId="0" borderId="45" xfId="0" applyNumberFormat="1" applyFont="1" applyFill="1" applyBorder="1" applyAlignment="1" applyProtection="1">
      <alignment horizontal="center" vertical="center"/>
      <protection/>
    </xf>
    <xf numFmtId="49" fontId="54" fillId="0" borderId="61" xfId="0" applyNumberFormat="1" applyFont="1" applyFill="1" applyBorder="1" applyAlignment="1" applyProtection="1">
      <alignment horizontal="center" vertical="center"/>
      <protection/>
    </xf>
    <xf numFmtId="0" fontId="54" fillId="0" borderId="51" xfId="0" applyFont="1" applyFill="1" applyBorder="1" applyAlignment="1" applyProtection="1">
      <alignment horizontal="distributed" vertical="center"/>
      <protection/>
    </xf>
    <xf numFmtId="3" fontId="54" fillId="0" borderId="13" xfId="0" applyNumberFormat="1" applyFont="1" applyFill="1" applyBorder="1" applyAlignment="1" applyProtection="1">
      <alignment horizontal="right" vertical="center"/>
      <protection/>
    </xf>
    <xf numFmtId="0" fontId="54" fillId="0" borderId="17" xfId="0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4" fillId="0" borderId="19" xfId="0" applyFont="1" applyFill="1" applyBorder="1" applyAlignment="1" applyProtection="1">
      <alignment vertical="center"/>
      <protection/>
    </xf>
    <xf numFmtId="3" fontId="54" fillId="0" borderId="46" xfId="0" applyNumberFormat="1" applyFont="1" applyFill="1" applyBorder="1" applyAlignment="1" applyProtection="1">
      <alignment horizontal="distributed" vertical="center"/>
      <protection/>
    </xf>
    <xf numFmtId="3" fontId="54" fillId="0" borderId="38" xfId="0" applyNumberFormat="1" applyFont="1" applyFill="1" applyBorder="1" applyAlignment="1" applyProtection="1">
      <alignment horizontal="distributed" vertical="center"/>
      <protection/>
    </xf>
    <xf numFmtId="3" fontId="54" fillId="0" borderId="49" xfId="0" applyNumberFormat="1" applyFont="1" applyFill="1" applyBorder="1" applyAlignment="1" applyProtection="1">
      <alignment horizontal="distributed" vertical="center"/>
      <protection/>
    </xf>
    <xf numFmtId="3" fontId="54" fillId="0" borderId="50" xfId="0" applyNumberFormat="1" applyFont="1" applyFill="1" applyBorder="1" applyAlignment="1" applyProtection="1">
      <alignment horizontal="distributed" vertical="center"/>
      <protection/>
    </xf>
    <xf numFmtId="3" fontId="54" fillId="0" borderId="51" xfId="0" applyNumberFormat="1" applyFont="1" applyFill="1" applyBorder="1" applyAlignment="1" applyProtection="1">
      <alignment horizontal="distributed" vertical="center"/>
      <protection/>
    </xf>
    <xf numFmtId="3" fontId="54" fillId="0" borderId="58" xfId="0" applyNumberFormat="1" applyFont="1" applyFill="1" applyBorder="1" applyAlignment="1" applyProtection="1">
      <alignment horizontal="distributed" vertical="center"/>
      <protection/>
    </xf>
    <xf numFmtId="3" fontId="54" fillId="0" borderId="52" xfId="0" applyNumberFormat="1" applyFont="1" applyFill="1" applyBorder="1" applyAlignment="1" applyProtection="1">
      <alignment horizontal="distributed" vertical="center"/>
      <protection/>
    </xf>
    <xf numFmtId="3" fontId="54" fillId="0" borderId="53" xfId="0" applyNumberFormat="1" applyFont="1" applyFill="1" applyBorder="1" applyAlignment="1" applyProtection="1">
      <alignment horizontal="distributed" vertical="center"/>
      <protection/>
    </xf>
    <xf numFmtId="3" fontId="54" fillId="0" borderId="55" xfId="0" applyNumberFormat="1" applyFont="1" applyFill="1" applyBorder="1" applyAlignment="1" applyProtection="1">
      <alignment horizontal="distributed" vertical="center"/>
      <protection/>
    </xf>
    <xf numFmtId="3" fontId="54" fillId="0" borderId="59" xfId="0" applyNumberFormat="1" applyFont="1" applyFill="1" applyBorder="1" applyAlignment="1" applyProtection="1">
      <alignment horizontal="distributed" vertical="center"/>
      <protection/>
    </xf>
    <xf numFmtId="3" fontId="54" fillId="0" borderId="54" xfId="0" applyNumberFormat="1" applyFont="1" applyFill="1" applyBorder="1" applyAlignment="1" applyProtection="1">
      <alignment horizontal="distributed" vertical="center"/>
      <protection/>
    </xf>
    <xf numFmtId="49" fontId="54" fillId="0" borderId="63" xfId="0" applyNumberFormat="1" applyFont="1" applyFill="1" applyBorder="1" applyAlignment="1" applyProtection="1">
      <alignment horizontal="center" vertical="center"/>
      <protection/>
    </xf>
    <xf numFmtId="3" fontId="54" fillId="0" borderId="56" xfId="0" applyNumberFormat="1" applyFont="1" applyFill="1" applyBorder="1" applyAlignment="1" applyProtection="1">
      <alignment horizontal="distributed" vertical="center"/>
      <protection/>
    </xf>
    <xf numFmtId="49" fontId="54" fillId="0" borderId="39" xfId="0" applyNumberFormat="1" applyFont="1" applyFill="1" applyBorder="1" applyAlignment="1" applyProtection="1">
      <alignment horizontal="center" vertical="center"/>
      <protection/>
    </xf>
    <xf numFmtId="3" fontId="54" fillId="0" borderId="57" xfId="0" applyNumberFormat="1" applyFont="1" applyFill="1" applyBorder="1" applyAlignment="1" applyProtection="1">
      <alignment horizontal="distributed" vertical="center"/>
      <protection/>
    </xf>
    <xf numFmtId="49" fontId="54" fillId="0" borderId="60" xfId="0" applyNumberFormat="1" applyFont="1" applyFill="1" applyBorder="1" applyAlignment="1" applyProtection="1">
      <alignment horizontal="center" vertical="center"/>
      <protection/>
    </xf>
    <xf numFmtId="3" fontId="54" fillId="0" borderId="64" xfId="0" applyNumberFormat="1" applyFont="1" applyFill="1" applyBorder="1" applyAlignment="1" applyProtection="1">
      <alignment horizontal="distributed" vertical="center"/>
      <protection/>
    </xf>
    <xf numFmtId="49" fontId="54" fillId="0" borderId="13" xfId="0" applyNumberFormat="1" applyFont="1" applyFill="1" applyBorder="1" applyAlignment="1" applyProtection="1">
      <alignment horizontal="center" vertical="center"/>
      <protection/>
    </xf>
    <xf numFmtId="3" fontId="54" fillId="0" borderId="13" xfId="0" applyNumberFormat="1" applyFont="1" applyFill="1" applyBorder="1" applyAlignment="1" applyProtection="1">
      <alignment horizontal="distributed" vertical="center"/>
      <protection/>
    </xf>
    <xf numFmtId="0" fontId="54" fillId="0" borderId="17" xfId="0" applyFont="1" applyFill="1" applyBorder="1" applyAlignment="1" applyProtection="1">
      <alignment vertical="center"/>
      <protection/>
    </xf>
    <xf numFmtId="0" fontId="53" fillId="0" borderId="0" xfId="0" applyFont="1" applyFill="1" applyBorder="1" applyAlignment="1" applyProtection="1">
      <alignment/>
      <protection/>
    </xf>
    <xf numFmtId="3" fontId="54" fillId="0" borderId="10" xfId="62" applyNumberFormat="1" applyFont="1" applyFill="1" applyBorder="1" applyAlignment="1" applyProtection="1">
      <alignment horizontal="right" vertical="center"/>
      <protection locked="0"/>
    </xf>
    <xf numFmtId="0" fontId="54" fillId="0" borderId="10" xfId="62" applyFont="1" applyFill="1" applyBorder="1" applyAlignment="1" applyProtection="1">
      <alignment horizontal="right" vertical="center"/>
      <protection locked="0"/>
    </xf>
    <xf numFmtId="0" fontId="54" fillId="0" borderId="12" xfId="62" applyFont="1" applyFill="1" applyBorder="1" applyAlignment="1" applyProtection="1">
      <alignment horizontal="right" vertical="center"/>
      <protection locked="0"/>
    </xf>
    <xf numFmtId="3" fontId="54" fillId="0" borderId="23" xfId="62" applyNumberFormat="1" applyFont="1" applyFill="1" applyBorder="1" applyAlignment="1" applyProtection="1">
      <alignment horizontal="right" vertical="center"/>
      <protection locked="0"/>
    </xf>
    <xf numFmtId="3" fontId="54" fillId="0" borderId="27" xfId="62" applyNumberFormat="1" applyFont="1" applyFill="1" applyBorder="1" applyAlignment="1" applyProtection="1">
      <alignment horizontal="right" vertical="center"/>
      <protection locked="0"/>
    </xf>
    <xf numFmtId="3" fontId="54" fillId="0" borderId="35" xfId="62" applyNumberFormat="1" applyFont="1" applyFill="1" applyBorder="1" applyAlignment="1" applyProtection="1">
      <alignment horizontal="right" vertical="center"/>
      <protection locked="0"/>
    </xf>
    <xf numFmtId="0" fontId="54" fillId="0" borderId="27" xfId="62" applyFont="1" applyFill="1" applyBorder="1" applyAlignment="1" applyProtection="1">
      <alignment horizontal="right" vertical="center"/>
      <protection locked="0"/>
    </xf>
    <xf numFmtId="0" fontId="54" fillId="0" borderId="26" xfId="62" applyFont="1" applyFill="1" applyBorder="1" applyAlignment="1" applyProtection="1">
      <alignment horizontal="right" vertical="center"/>
      <protection locked="0"/>
    </xf>
    <xf numFmtId="0" fontId="54" fillId="0" borderId="33" xfId="62" applyFont="1" applyFill="1" applyBorder="1" applyAlignment="1" applyProtection="1">
      <alignment horizontal="right" vertical="center"/>
      <protection locked="0"/>
    </xf>
    <xf numFmtId="0" fontId="54" fillId="0" borderId="23" xfId="62" applyFont="1" applyFill="1" applyBorder="1" applyAlignment="1" applyProtection="1">
      <alignment horizontal="right" vertical="center"/>
      <protection locked="0"/>
    </xf>
    <xf numFmtId="0" fontId="54" fillId="0" borderId="24" xfId="62" applyFont="1" applyFill="1" applyBorder="1" applyAlignment="1" applyProtection="1">
      <alignment horizontal="right" vertical="center"/>
      <protection locked="0"/>
    </xf>
    <xf numFmtId="0" fontId="54" fillId="0" borderId="35" xfId="62" applyFont="1" applyFill="1" applyBorder="1" applyAlignment="1" applyProtection="1">
      <alignment horizontal="right" vertical="center"/>
      <protection locked="0"/>
    </xf>
    <xf numFmtId="0" fontId="54" fillId="0" borderId="34" xfId="62" applyFont="1" applyFill="1" applyBorder="1" applyAlignment="1" applyProtection="1">
      <alignment horizontal="right" vertical="center"/>
      <protection locked="0"/>
    </xf>
    <xf numFmtId="38" fontId="54" fillId="0" borderId="22" xfId="49" applyFont="1" applyFill="1" applyBorder="1" applyAlignment="1" applyProtection="1">
      <alignment horizontal="right" vertical="center"/>
      <protection locked="0"/>
    </xf>
    <xf numFmtId="185" fontId="54" fillId="0" borderId="24" xfId="0" applyNumberFormat="1" applyFont="1" applyFill="1" applyBorder="1" applyAlignment="1" applyProtection="1">
      <alignment vertical="center"/>
      <protection locked="0"/>
    </xf>
    <xf numFmtId="185" fontId="54" fillId="0" borderId="10" xfId="0" applyNumberFormat="1" applyFont="1" applyFill="1" applyBorder="1" applyAlignment="1" applyProtection="1">
      <alignment vertical="center"/>
      <protection locked="0"/>
    </xf>
    <xf numFmtId="185" fontId="54" fillId="0" borderId="23" xfId="0" applyNumberFormat="1" applyFont="1" applyFill="1" applyBorder="1" applyAlignment="1" applyProtection="1">
      <alignment vertical="center"/>
      <protection locked="0"/>
    </xf>
    <xf numFmtId="185" fontId="54" fillId="0" borderId="27" xfId="0" applyNumberFormat="1" applyFont="1" applyFill="1" applyBorder="1" applyAlignment="1" applyProtection="1">
      <alignment vertical="center"/>
      <protection locked="0"/>
    </xf>
    <xf numFmtId="185" fontId="54" fillId="0" borderId="37" xfId="0" applyNumberFormat="1" applyFont="1" applyFill="1" applyBorder="1" applyAlignment="1" applyProtection="1">
      <alignment vertical="center"/>
      <protection locked="0"/>
    </xf>
    <xf numFmtId="185" fontId="54" fillId="0" borderId="37" xfId="62" applyNumberFormat="1" applyFont="1" applyFill="1" applyBorder="1" applyAlignment="1" applyProtection="1">
      <alignment horizontal="right" vertical="center"/>
      <protection locked="0"/>
    </xf>
    <xf numFmtId="185" fontId="54" fillId="0" borderId="26" xfId="0" applyNumberFormat="1" applyFont="1" applyFill="1" applyBorder="1" applyAlignment="1" applyProtection="1">
      <alignment vertical="center"/>
      <protection locked="0"/>
    </xf>
    <xf numFmtId="185" fontId="54" fillId="0" borderId="10" xfId="0" applyNumberFormat="1" applyFont="1" applyFill="1" applyBorder="1" applyAlignment="1" applyProtection="1">
      <alignment horizontal="right" vertical="center"/>
      <protection locked="0"/>
    </xf>
    <xf numFmtId="185" fontId="54" fillId="0" borderId="18" xfId="0" applyNumberFormat="1" applyFont="1" applyFill="1" applyBorder="1" applyAlignment="1" applyProtection="1">
      <alignment horizontal="right" vertical="center"/>
      <protection locked="0"/>
    </xf>
    <xf numFmtId="185" fontId="54" fillId="0" borderId="12" xfId="49" applyNumberFormat="1" applyFont="1" applyFill="1" applyBorder="1" applyAlignment="1" applyProtection="1">
      <alignment horizontal="right" vertical="center"/>
      <protection locked="0"/>
    </xf>
    <xf numFmtId="185" fontId="54" fillId="0" borderId="10" xfId="49" applyNumberFormat="1" applyFont="1" applyFill="1" applyBorder="1" applyAlignment="1" applyProtection="1">
      <alignment horizontal="right" vertical="center"/>
      <protection locked="0"/>
    </xf>
    <xf numFmtId="185" fontId="54" fillId="0" borderId="18" xfId="49" applyNumberFormat="1" applyFont="1" applyFill="1" applyBorder="1" applyAlignment="1" applyProtection="1">
      <alignment horizontal="right" vertical="center"/>
      <protection locked="0"/>
    </xf>
    <xf numFmtId="185" fontId="54" fillId="0" borderId="20" xfId="0" applyNumberFormat="1" applyFont="1" applyFill="1" applyBorder="1" applyAlignment="1" applyProtection="1">
      <alignment horizontal="right" vertical="center"/>
      <protection locked="0"/>
    </xf>
    <xf numFmtId="185" fontId="54" fillId="0" borderId="12" xfId="0" applyNumberFormat="1" applyFont="1" applyFill="1" applyBorder="1" applyAlignment="1" applyProtection="1">
      <alignment horizontal="right" vertical="center"/>
      <protection locked="0"/>
    </xf>
    <xf numFmtId="185" fontId="54" fillId="0" borderId="16" xfId="42" applyNumberFormat="1" applyFont="1" applyFill="1" applyBorder="1" applyAlignment="1" applyProtection="1">
      <alignment horizontal="right" vertical="center" shrinkToFit="1"/>
      <protection locked="0"/>
    </xf>
    <xf numFmtId="185" fontId="54" fillId="0" borderId="20" xfId="49" applyNumberFormat="1" applyFont="1" applyFill="1" applyBorder="1" applyAlignment="1" applyProtection="1">
      <alignment horizontal="right" vertical="center"/>
      <protection locked="0"/>
    </xf>
    <xf numFmtId="185" fontId="54" fillId="0" borderId="10" xfId="49" applyNumberFormat="1" applyFont="1" applyFill="1" applyBorder="1" applyAlignment="1" applyProtection="1">
      <alignment horizontal="right" vertical="center" shrinkToFit="1"/>
      <protection locked="0"/>
    </xf>
    <xf numFmtId="185" fontId="54" fillId="0" borderId="23" xfId="0" applyNumberFormat="1" applyFont="1" applyFill="1" applyBorder="1" applyAlignment="1" applyProtection="1">
      <alignment horizontal="right" vertical="center"/>
      <protection/>
    </xf>
    <xf numFmtId="185" fontId="54" fillId="0" borderId="15" xfId="0" applyNumberFormat="1" applyFont="1" applyFill="1" applyBorder="1" applyAlignment="1" applyProtection="1">
      <alignment horizontal="right" vertical="center"/>
      <protection/>
    </xf>
    <xf numFmtId="185" fontId="54" fillId="0" borderId="44" xfId="0" applyNumberFormat="1" applyFont="1" applyFill="1" applyBorder="1" applyAlignment="1" applyProtection="1">
      <alignment horizontal="right" vertical="center"/>
      <protection/>
    </xf>
    <xf numFmtId="185" fontId="54" fillId="0" borderId="17" xfId="0" applyNumberFormat="1" applyFont="1" applyFill="1" applyBorder="1" applyAlignment="1" applyProtection="1">
      <alignment horizontal="right" vertical="center"/>
      <protection/>
    </xf>
    <xf numFmtId="185" fontId="54" fillId="0" borderId="34" xfId="62" applyNumberFormat="1" applyFont="1" applyFill="1" applyBorder="1" applyAlignment="1" applyProtection="1">
      <alignment horizontal="right" vertical="center"/>
      <protection locked="0"/>
    </xf>
    <xf numFmtId="185" fontId="54" fillId="0" borderId="26" xfId="62" applyNumberFormat="1" applyFont="1" applyFill="1" applyBorder="1" applyAlignment="1" applyProtection="1">
      <alignment horizontal="right" vertical="center"/>
      <protection locked="0"/>
    </xf>
    <xf numFmtId="185" fontId="54" fillId="0" borderId="16" xfId="62" applyNumberFormat="1" applyFont="1" applyFill="1" applyBorder="1" applyAlignment="1" applyProtection="1">
      <alignment horizontal="right" vertical="center"/>
      <protection locked="0"/>
    </xf>
    <xf numFmtId="185" fontId="54" fillId="0" borderId="23" xfId="62" applyNumberFormat="1" applyFont="1" applyFill="1" applyBorder="1" applyAlignment="1" applyProtection="1">
      <alignment horizontal="right" vertical="center"/>
      <protection locked="0"/>
    </xf>
    <xf numFmtId="185" fontId="54" fillId="0" borderId="27" xfId="62" applyNumberFormat="1" applyFont="1" applyFill="1" applyBorder="1" applyAlignment="1" applyProtection="1">
      <alignment horizontal="right" vertical="center"/>
      <protection locked="0"/>
    </xf>
    <xf numFmtId="185" fontId="54" fillId="0" borderId="23" xfId="0" applyNumberFormat="1" applyFont="1" applyFill="1" applyBorder="1" applyAlignment="1" applyProtection="1">
      <alignment horizontal="right" vertical="center"/>
      <protection locked="0"/>
    </xf>
    <xf numFmtId="185" fontId="54" fillId="0" borderId="22" xfId="0" applyNumberFormat="1" applyFont="1" applyFill="1" applyBorder="1" applyAlignment="1" applyProtection="1">
      <alignment horizontal="right" vertical="center"/>
      <protection locked="0"/>
    </xf>
    <xf numFmtId="185" fontId="54" fillId="0" borderId="16" xfId="0" applyNumberFormat="1" applyFont="1" applyFill="1" applyBorder="1" applyAlignment="1" applyProtection="1">
      <alignment horizontal="right" vertical="center"/>
      <protection/>
    </xf>
    <xf numFmtId="185" fontId="54" fillId="0" borderId="35" xfId="62" applyNumberFormat="1" applyFont="1" applyFill="1" applyBorder="1" applyAlignment="1" applyProtection="1">
      <alignment horizontal="right" vertical="center"/>
      <protection locked="0"/>
    </xf>
    <xf numFmtId="185" fontId="54" fillId="0" borderId="33" xfId="62" applyNumberFormat="1" applyFont="1" applyFill="1" applyBorder="1" applyAlignment="1" applyProtection="1">
      <alignment horizontal="right" vertical="center"/>
      <protection locked="0"/>
    </xf>
    <xf numFmtId="185" fontId="54" fillId="0" borderId="13" xfId="0" applyNumberFormat="1" applyFont="1" applyFill="1" applyBorder="1" applyAlignment="1" applyProtection="1">
      <alignment horizontal="right" vertical="center"/>
      <protection/>
    </xf>
    <xf numFmtId="185" fontId="54" fillId="0" borderId="19" xfId="0" applyNumberFormat="1" applyFont="1" applyFill="1" applyBorder="1" applyAlignment="1" applyProtection="1">
      <alignment horizontal="right" vertical="center"/>
      <protection/>
    </xf>
    <xf numFmtId="40" fontId="54" fillId="0" borderId="26" xfId="49" applyNumberFormat="1" applyFont="1" applyFill="1" applyBorder="1" applyAlignment="1" applyProtection="1">
      <alignment horizontal="right" vertical="center" shrinkToFit="1"/>
      <protection/>
    </xf>
    <xf numFmtId="10" fontId="54" fillId="0" borderId="26" xfId="49" applyNumberFormat="1" applyFont="1" applyFill="1" applyBorder="1" applyAlignment="1" applyProtection="1">
      <alignment horizontal="right" vertical="center" shrinkToFit="1"/>
      <protection/>
    </xf>
    <xf numFmtId="40" fontId="54" fillId="0" borderId="10" xfId="49" applyNumberFormat="1" applyFont="1" applyFill="1" applyBorder="1" applyAlignment="1" applyProtection="1">
      <alignment horizontal="right" vertical="center" shrinkToFit="1"/>
      <protection/>
    </xf>
    <xf numFmtId="10" fontId="54" fillId="0" borderId="10" xfId="49" applyNumberFormat="1" applyFont="1" applyFill="1" applyBorder="1" applyAlignment="1" applyProtection="1">
      <alignment horizontal="right" vertical="center" shrinkToFit="1"/>
      <protection/>
    </xf>
    <xf numFmtId="40" fontId="54" fillId="0" borderId="23" xfId="49" applyNumberFormat="1" applyFont="1" applyFill="1" applyBorder="1" applyAlignment="1" applyProtection="1">
      <alignment horizontal="right" vertical="center" shrinkToFit="1"/>
      <protection/>
    </xf>
    <xf numFmtId="10" fontId="54" fillId="0" borderId="23" xfId="49" applyNumberFormat="1" applyFont="1" applyFill="1" applyBorder="1" applyAlignment="1" applyProtection="1">
      <alignment horizontal="right" vertical="center" shrinkToFit="1"/>
      <protection/>
    </xf>
    <xf numFmtId="40" fontId="54" fillId="0" borderId="27" xfId="49" applyNumberFormat="1" applyFont="1" applyFill="1" applyBorder="1" applyAlignment="1" applyProtection="1">
      <alignment horizontal="right" vertical="center" shrinkToFit="1"/>
      <protection/>
    </xf>
    <xf numFmtId="10" fontId="54" fillId="0" borderId="27" xfId="49" applyNumberFormat="1" applyFont="1" applyFill="1" applyBorder="1" applyAlignment="1" applyProtection="1">
      <alignment horizontal="right" vertical="center" shrinkToFit="1"/>
      <protection/>
    </xf>
    <xf numFmtId="185" fontId="54" fillId="0" borderId="14" xfId="62" applyNumberFormat="1" applyFont="1" applyFill="1" applyBorder="1" applyAlignment="1" applyProtection="1">
      <alignment horizontal="right" vertical="center"/>
      <protection locked="0"/>
    </xf>
    <xf numFmtId="3" fontId="9" fillId="0" borderId="24" xfId="0" applyNumberFormat="1" applyFont="1" applyFill="1" applyBorder="1" applyAlignment="1" applyProtection="1">
      <alignment vertical="center"/>
      <protection locked="0"/>
    </xf>
    <xf numFmtId="186" fontId="8" fillId="0" borderId="0" xfId="0" applyNumberFormat="1" applyFont="1" applyAlignment="1" applyProtection="1">
      <alignment/>
      <protection locked="0"/>
    </xf>
    <xf numFmtId="0" fontId="12" fillId="0" borderId="0" xfId="0" applyFont="1" applyAlignment="1">
      <alignment vertical="center"/>
    </xf>
    <xf numFmtId="0" fontId="15" fillId="0" borderId="0" xfId="0" applyFont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 horizontal="justify" vertical="distributed" wrapText="1"/>
      <protection/>
    </xf>
    <xf numFmtId="0" fontId="17" fillId="0" borderId="42" xfId="0" applyNumberFormat="1" applyFont="1" applyFill="1" applyBorder="1" applyAlignment="1" applyProtection="1">
      <alignment horizontal="center" vertical="center" wrapText="1"/>
      <protection/>
    </xf>
    <xf numFmtId="0" fontId="20" fillId="0" borderId="42" xfId="0" applyNumberFormat="1" applyFont="1" applyFill="1" applyBorder="1" applyAlignment="1" applyProtection="1">
      <alignment horizontal="center" vertical="center" wrapText="1"/>
      <protection/>
    </xf>
    <xf numFmtId="0" fontId="17" fillId="0" borderId="42" xfId="0" applyNumberFormat="1" applyFont="1" applyFill="1" applyBorder="1" applyAlignment="1" applyProtection="1">
      <alignment horizontal="right" vertical="center" wrapText="1"/>
      <protection/>
    </xf>
    <xf numFmtId="0" fontId="17" fillId="0" borderId="43" xfId="0" applyNumberFormat="1" applyFont="1" applyFill="1" applyBorder="1" applyAlignment="1" applyProtection="1">
      <alignment horizontal="right" vertical="center" wrapText="1"/>
      <protection/>
    </xf>
    <xf numFmtId="176" fontId="17" fillId="0" borderId="26" xfId="0" applyNumberFormat="1" applyFont="1" applyFill="1" applyBorder="1" applyAlignment="1" applyProtection="1">
      <alignment vertical="center" wrapText="1"/>
      <protection/>
    </xf>
    <xf numFmtId="0" fontId="17" fillId="0" borderId="26" xfId="0" applyNumberFormat="1" applyFont="1" applyFill="1" applyBorder="1" applyAlignment="1" applyProtection="1">
      <alignment horizontal="center" vertical="center" wrapText="1"/>
      <protection/>
    </xf>
    <xf numFmtId="186" fontId="17" fillId="0" borderId="26" xfId="0" applyNumberFormat="1" applyFont="1" applyFill="1" applyBorder="1" applyAlignment="1" applyProtection="1">
      <alignment vertical="center" wrapText="1"/>
      <protection/>
    </xf>
    <xf numFmtId="178" fontId="17" fillId="0" borderId="28" xfId="0" applyNumberFormat="1" applyFont="1" applyFill="1" applyBorder="1" applyAlignment="1" applyProtection="1">
      <alignment vertical="center" wrapText="1"/>
      <protection/>
    </xf>
    <xf numFmtId="10" fontId="17" fillId="0" borderId="26" xfId="42" applyNumberFormat="1" applyFont="1" applyFill="1" applyBorder="1" applyAlignment="1" applyProtection="1">
      <alignment vertical="center" wrapText="1"/>
      <protection/>
    </xf>
    <xf numFmtId="176" fontId="17" fillId="0" borderId="10" xfId="0" applyNumberFormat="1" applyFont="1" applyFill="1" applyBorder="1" applyAlignment="1" applyProtection="1">
      <alignment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186" fontId="17" fillId="0" borderId="10" xfId="0" applyNumberFormat="1" applyFont="1" applyFill="1" applyBorder="1" applyAlignment="1" applyProtection="1">
      <alignment vertical="center" wrapText="1"/>
      <protection/>
    </xf>
    <xf numFmtId="178" fontId="17" fillId="0" borderId="20" xfId="0" applyNumberFormat="1" applyFont="1" applyFill="1" applyBorder="1" applyAlignment="1" applyProtection="1">
      <alignment vertical="center" wrapText="1"/>
      <protection/>
    </xf>
    <xf numFmtId="10" fontId="17" fillId="0" borderId="10" xfId="42" applyNumberFormat="1" applyFont="1" applyFill="1" applyBorder="1" applyAlignment="1" applyProtection="1">
      <alignment vertical="center" wrapText="1"/>
      <protection/>
    </xf>
    <xf numFmtId="176" fontId="17" fillId="0" borderId="23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186" fontId="17" fillId="0" borderId="23" xfId="0" applyNumberFormat="1" applyFont="1" applyFill="1" applyBorder="1" applyAlignment="1" applyProtection="1">
      <alignment vertical="center" wrapText="1"/>
      <protection/>
    </xf>
    <xf numFmtId="178" fontId="17" fillId="0" borderId="16" xfId="0" applyNumberFormat="1" applyFont="1" applyFill="1" applyBorder="1" applyAlignment="1" applyProtection="1">
      <alignment vertical="center" wrapText="1"/>
      <protection/>
    </xf>
    <xf numFmtId="10" fontId="17" fillId="0" borderId="23" xfId="42" applyNumberFormat="1" applyFont="1" applyFill="1" applyBorder="1" applyAlignment="1" applyProtection="1">
      <alignment vertical="center" wrapText="1"/>
      <protection/>
    </xf>
    <xf numFmtId="186" fontId="17" fillId="0" borderId="65" xfId="0" applyNumberFormat="1" applyFont="1" applyFill="1" applyBorder="1" applyAlignment="1" applyProtection="1">
      <alignment vertical="center" wrapText="1"/>
      <protection/>
    </xf>
    <xf numFmtId="178" fontId="17" fillId="0" borderId="66" xfId="0" applyNumberFormat="1" applyFont="1" applyFill="1" applyBorder="1" applyAlignment="1" applyProtection="1">
      <alignment vertical="center" wrapText="1"/>
      <protection/>
    </xf>
    <xf numFmtId="10" fontId="17" fillId="0" borderId="65" xfId="42" applyNumberFormat="1" applyFont="1" applyFill="1" applyBorder="1" applyAlignment="1" applyProtection="1">
      <alignment vertical="center" wrapText="1"/>
      <protection/>
    </xf>
    <xf numFmtId="176" fontId="17" fillId="0" borderId="65" xfId="0" applyNumberFormat="1" applyFont="1" applyFill="1" applyBorder="1" applyAlignment="1" applyProtection="1">
      <alignment vertical="center" wrapText="1"/>
      <protection/>
    </xf>
    <xf numFmtId="186" fontId="17" fillId="0" borderId="67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Fill="1" applyAlignment="1" applyProtection="1">
      <alignment/>
      <protection locked="0"/>
    </xf>
    <xf numFmtId="0" fontId="17" fillId="0" borderId="42" xfId="0" applyNumberFormat="1" applyFont="1" applyFill="1" applyBorder="1" applyAlignment="1" applyProtection="1">
      <alignment horizontal="center" vertical="center" wrapText="1"/>
      <protection/>
    </xf>
    <xf numFmtId="0" fontId="17" fillId="0" borderId="68" xfId="0" applyNumberFormat="1" applyFont="1" applyFill="1" applyBorder="1" applyAlignment="1" applyProtection="1">
      <alignment horizontal="center" vertical="top" wrapText="1"/>
      <protection/>
    </xf>
    <xf numFmtId="0" fontId="17" fillId="0" borderId="30" xfId="0" applyNumberFormat="1" applyFont="1" applyFill="1" applyBorder="1" applyAlignment="1" applyProtection="1">
      <alignment horizontal="center" vertical="top" wrapText="1"/>
      <protection/>
    </xf>
    <xf numFmtId="0" fontId="17" fillId="0" borderId="39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40" xfId="0" applyNumberFormat="1" applyFont="1" applyFill="1" applyBorder="1" applyAlignment="1" applyProtection="1">
      <alignment horizontal="center" vertical="top" wrapText="1"/>
      <protection/>
    </xf>
    <xf numFmtId="0" fontId="17" fillId="0" borderId="21" xfId="0" applyNumberFormat="1" applyFont="1" applyFill="1" applyBorder="1" applyAlignment="1" applyProtection="1">
      <alignment horizontal="center" vertical="top" wrapText="1"/>
      <protection/>
    </xf>
    <xf numFmtId="0" fontId="17" fillId="0" borderId="41" xfId="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69" xfId="0" applyNumberFormat="1" applyFont="1" applyFill="1" applyBorder="1" applyAlignment="1" applyProtection="1">
      <alignment horizontal="center" vertical="center" wrapText="1"/>
      <protection/>
    </xf>
    <xf numFmtId="0" fontId="17" fillId="0" borderId="70" xfId="0" applyNumberFormat="1" applyFont="1" applyFill="1" applyBorder="1" applyAlignment="1" applyProtection="1">
      <alignment horizontal="center" vertical="center" wrapText="1"/>
      <protection/>
    </xf>
    <xf numFmtId="0" fontId="17" fillId="0" borderId="4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71" xfId="0" applyNumberFormat="1" applyFont="1" applyFill="1" applyBorder="1" applyAlignment="1" applyProtection="1">
      <alignment horizontal="center" wrapText="1"/>
      <protection/>
    </xf>
    <xf numFmtId="0" fontId="17" fillId="0" borderId="42" xfId="0" applyNumberFormat="1" applyFont="1" applyFill="1" applyBorder="1" applyAlignment="1" applyProtection="1">
      <alignment horizontal="center" wrapText="1"/>
      <protection/>
    </xf>
    <xf numFmtId="0" fontId="54" fillId="0" borderId="43" xfId="0" applyFont="1" applyFill="1" applyBorder="1" applyAlignment="1" applyProtection="1">
      <alignment horizontal="center" vertical="center"/>
      <protection/>
    </xf>
    <xf numFmtId="0" fontId="54" fillId="0" borderId="13" xfId="0" applyFont="1" applyFill="1" applyBorder="1" applyAlignment="1" applyProtection="1">
      <alignment horizontal="center" vertical="center"/>
      <protection/>
    </xf>
    <xf numFmtId="49" fontId="54" fillId="0" borderId="19" xfId="0" applyNumberFormat="1" applyFont="1" applyFill="1" applyBorder="1" applyAlignment="1" applyProtection="1">
      <alignment horizontal="center" vertical="center"/>
      <protection/>
    </xf>
    <xf numFmtId="0" fontId="54" fillId="0" borderId="19" xfId="0" applyFont="1" applyFill="1" applyBorder="1" applyAlignment="1" applyProtection="1">
      <alignment horizontal="distributed" vertical="center"/>
      <protection/>
    </xf>
    <xf numFmtId="0" fontId="54" fillId="0" borderId="69" xfId="0" applyFont="1" applyFill="1" applyBorder="1" applyAlignment="1" applyProtection="1">
      <alignment horizontal="center" vertical="center"/>
      <protection/>
    </xf>
    <xf numFmtId="0" fontId="54" fillId="0" borderId="72" xfId="0" applyFont="1" applyFill="1" applyBorder="1" applyAlignment="1" applyProtection="1">
      <alignment horizontal="center" vertical="center"/>
      <protection/>
    </xf>
    <xf numFmtId="185" fontId="54" fillId="0" borderId="65" xfId="0" applyNumberFormat="1" applyFont="1" applyFill="1" applyBorder="1" applyAlignment="1" applyProtection="1">
      <alignment horizontal="right" vertical="center"/>
      <protection/>
    </xf>
    <xf numFmtId="185" fontId="54" fillId="0" borderId="70" xfId="0" applyNumberFormat="1" applyFont="1" applyFill="1" applyBorder="1" applyAlignment="1" applyProtection="1">
      <alignment horizontal="right" vertical="center"/>
      <protection/>
    </xf>
    <xf numFmtId="4" fontId="54" fillId="0" borderId="70" xfId="0" applyNumberFormat="1" applyFont="1" applyFill="1" applyBorder="1" applyAlignment="1" applyProtection="1">
      <alignment horizontal="right" vertical="center"/>
      <protection/>
    </xf>
    <xf numFmtId="10" fontId="54" fillId="0" borderId="70" xfId="0" applyNumberFormat="1" applyFont="1" applyFill="1" applyBorder="1" applyAlignment="1" applyProtection="1">
      <alignment horizontal="right" vertical="center"/>
      <protection/>
    </xf>
    <xf numFmtId="3" fontId="54" fillId="0" borderId="65" xfId="0" applyNumberFormat="1" applyFont="1" applyFill="1" applyBorder="1" applyAlignment="1" applyProtection="1">
      <alignment horizontal="right" vertical="center"/>
      <protection/>
    </xf>
    <xf numFmtId="3" fontId="54" fillId="0" borderId="66" xfId="0" applyNumberFormat="1" applyFont="1" applyFill="1" applyBorder="1" applyAlignment="1" applyProtection="1">
      <alignment horizontal="right" vertical="center"/>
      <protection/>
    </xf>
    <xf numFmtId="185" fontId="54" fillId="0" borderId="66" xfId="0" applyNumberFormat="1" applyFont="1" applyFill="1" applyBorder="1" applyAlignment="1" applyProtection="1">
      <alignment horizontal="right" vertical="center"/>
      <protection/>
    </xf>
    <xf numFmtId="3" fontId="54" fillId="0" borderId="70" xfId="0" applyNumberFormat="1" applyFont="1" applyFill="1" applyBorder="1" applyAlignment="1" applyProtection="1">
      <alignment horizontal="right" vertical="center"/>
      <protection/>
    </xf>
    <xf numFmtId="3" fontId="54" fillId="0" borderId="67" xfId="0" applyNumberFormat="1" applyFont="1" applyFill="1" applyBorder="1" applyAlignment="1" applyProtection="1">
      <alignment horizontal="right" vertical="center"/>
      <protection/>
    </xf>
    <xf numFmtId="49" fontId="54" fillId="0" borderId="0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distributed" vertical="center"/>
      <protection/>
    </xf>
    <xf numFmtId="0" fontId="56" fillId="0" borderId="0" xfId="0" applyFont="1" applyFill="1" applyBorder="1" applyAlignment="1" applyProtection="1">
      <alignment vertical="center"/>
      <protection/>
    </xf>
    <xf numFmtId="0" fontId="56" fillId="0" borderId="19" xfId="0" applyFont="1" applyFill="1" applyBorder="1" applyAlignment="1" applyProtection="1">
      <alignment vertical="center"/>
      <protection/>
    </xf>
    <xf numFmtId="0" fontId="54" fillId="0" borderId="68" xfId="0" applyFont="1" applyFill="1" applyBorder="1" applyAlignment="1" applyProtection="1">
      <alignment vertical="center"/>
      <protection/>
    </xf>
    <xf numFmtId="0" fontId="54" fillId="0" borderId="41" xfId="0" applyFont="1" applyFill="1" applyBorder="1" applyAlignment="1" applyProtection="1">
      <alignment horizontal="center" vertical="center"/>
      <protection/>
    </xf>
    <xf numFmtId="0" fontId="54" fillId="0" borderId="30" xfId="0" applyFont="1" applyFill="1" applyBorder="1" applyAlignment="1" applyProtection="1">
      <alignment horizontal="center" vertical="center"/>
      <protection/>
    </xf>
    <xf numFmtId="0" fontId="54" fillId="0" borderId="41" xfId="0" applyFont="1" applyFill="1" applyBorder="1" applyAlignment="1" applyProtection="1">
      <alignment horizontal="center" vertical="center" wrapText="1"/>
      <protection/>
    </xf>
    <xf numFmtId="0" fontId="54" fillId="0" borderId="43" xfId="0" applyFont="1" applyFill="1" applyBorder="1" applyAlignment="1" applyProtection="1">
      <alignment horizontal="center" vertical="center" wrapText="1"/>
      <protection/>
    </xf>
    <xf numFmtId="0" fontId="54" fillId="0" borderId="30" xfId="0" applyFont="1" applyFill="1" applyBorder="1" applyAlignment="1" applyProtection="1">
      <alignment horizontal="center" vertical="center"/>
      <protection/>
    </xf>
    <xf numFmtId="0" fontId="54" fillId="0" borderId="39" xfId="0" applyFont="1" applyFill="1" applyBorder="1" applyAlignment="1" applyProtection="1">
      <alignment vertical="center"/>
      <protection/>
    </xf>
    <xf numFmtId="0" fontId="54" fillId="0" borderId="22" xfId="0" applyFont="1" applyFill="1" applyBorder="1" applyAlignment="1" applyProtection="1">
      <alignment horizontal="center" vertical="center"/>
      <protection/>
    </xf>
    <xf numFmtId="0" fontId="54" fillId="0" borderId="14" xfId="0" applyFont="1" applyFill="1" applyBorder="1" applyAlignment="1" applyProtection="1">
      <alignment horizontal="center" vertical="center"/>
      <protection/>
    </xf>
    <xf numFmtId="0" fontId="54" fillId="0" borderId="22" xfId="0" applyFont="1" applyFill="1" applyBorder="1" applyAlignment="1" applyProtection="1">
      <alignment horizontal="center" vertical="center" wrapText="1"/>
      <protection/>
    </xf>
    <xf numFmtId="0" fontId="54" fillId="0" borderId="68" xfId="0" applyFont="1" applyFill="1" applyBorder="1" applyAlignment="1" applyProtection="1">
      <alignment horizontal="center" vertical="center"/>
      <protection/>
    </xf>
    <xf numFmtId="0" fontId="54" fillId="0" borderId="37" xfId="0" applyFont="1" applyFill="1" applyBorder="1" applyAlignment="1" applyProtection="1">
      <alignment horizontal="center" vertical="center"/>
      <protection/>
    </xf>
    <xf numFmtId="0" fontId="54" fillId="0" borderId="40" xfId="0" applyFont="1" applyFill="1" applyBorder="1" applyAlignment="1" applyProtection="1">
      <alignment vertical="center"/>
      <protection/>
    </xf>
    <xf numFmtId="0" fontId="54" fillId="0" borderId="42" xfId="0" applyFont="1" applyFill="1" applyBorder="1" applyAlignment="1" applyProtection="1">
      <alignment horizontal="right" vertical="center"/>
      <protection/>
    </xf>
    <xf numFmtId="0" fontId="54" fillId="0" borderId="71" xfId="0" applyFont="1" applyFill="1" applyBorder="1" applyAlignment="1" applyProtection="1">
      <alignment horizontal="right" vertical="center"/>
      <protection/>
    </xf>
    <xf numFmtId="0" fontId="54" fillId="0" borderId="71" xfId="0" applyFont="1" applyFill="1" applyBorder="1" applyAlignment="1" applyProtection="1">
      <alignment horizontal="center" vertical="center"/>
      <protection/>
    </xf>
    <xf numFmtId="185" fontId="54" fillId="0" borderId="42" xfId="0" applyNumberFormat="1" applyFont="1" applyFill="1" applyBorder="1" applyAlignment="1" applyProtection="1">
      <alignment horizontal="right" vertical="center"/>
      <protection/>
    </xf>
    <xf numFmtId="193" fontId="54" fillId="0" borderId="42" xfId="0" applyNumberFormat="1" applyFont="1" applyFill="1" applyBorder="1" applyAlignment="1" applyProtection="1">
      <alignment horizontal="right" vertical="center"/>
      <protection/>
    </xf>
    <xf numFmtId="3" fontId="54" fillId="0" borderId="0" xfId="0" applyNumberFormat="1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 applyProtection="1">
      <alignment/>
      <protection/>
    </xf>
    <xf numFmtId="0" fontId="54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12" fillId="0" borderId="0" xfId="0" applyFont="1" applyFill="1" applyAlignment="1">
      <alignment vertical="center"/>
    </xf>
    <xf numFmtId="0" fontId="12" fillId="0" borderId="41" xfId="0" applyFont="1" applyFill="1" applyBorder="1" applyAlignment="1" applyProtection="1">
      <alignment horizontal="center" vertical="center"/>
      <protection/>
    </xf>
    <xf numFmtId="0" fontId="12" fillId="0" borderId="41" xfId="0" applyFont="1" applyFill="1" applyBorder="1" applyAlignment="1" applyProtection="1">
      <alignment horizontal="center" vertical="center" wrapText="1"/>
      <protection/>
    </xf>
    <xf numFmtId="0" fontId="12" fillId="0" borderId="43" xfId="0" applyFont="1" applyFill="1" applyBorder="1" applyAlignment="1" applyProtection="1">
      <alignment horizontal="center" vertical="center" wrapText="1"/>
      <protection/>
    </xf>
    <xf numFmtId="0" fontId="12" fillId="0" borderId="43" xfId="0" applyFont="1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horizontal="center" vertical="center"/>
      <protection/>
    </xf>
    <xf numFmtId="0" fontId="12" fillId="0" borderId="30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68" xfId="0" applyFont="1" applyFill="1" applyBorder="1" applyAlignment="1" applyProtection="1">
      <alignment horizontal="center" vertical="center"/>
      <protection/>
    </xf>
    <xf numFmtId="0" fontId="12" fillId="0" borderId="68" xfId="0" applyFont="1" applyFill="1" applyBorder="1" applyAlignment="1" applyProtection="1">
      <alignment horizontal="center" vertical="center" shrinkToFit="1"/>
      <protection/>
    </xf>
    <xf numFmtId="0" fontId="12" fillId="0" borderId="37" xfId="0" applyFont="1" applyFill="1" applyBorder="1" applyAlignment="1" applyProtection="1">
      <alignment horizontal="center" vertical="center"/>
      <protection/>
    </xf>
    <xf numFmtId="0" fontId="12" fillId="0" borderId="42" xfId="0" applyFont="1" applyFill="1" applyBorder="1" applyAlignment="1" applyProtection="1">
      <alignment horizontal="right" vertical="center"/>
      <protection/>
    </xf>
    <xf numFmtId="0" fontId="12" fillId="0" borderId="71" xfId="0" applyFont="1" applyFill="1" applyBorder="1" applyAlignment="1" applyProtection="1">
      <alignment horizontal="right" vertical="center"/>
      <protection/>
    </xf>
    <xf numFmtId="0" fontId="12" fillId="0" borderId="41" xfId="0" applyFont="1" applyFill="1" applyBorder="1" applyAlignment="1" applyProtection="1">
      <alignment horizontal="right" vertical="center"/>
      <protection/>
    </xf>
    <xf numFmtId="0" fontId="54" fillId="0" borderId="68" xfId="0" applyFont="1" applyFill="1" applyBorder="1" applyAlignment="1" applyProtection="1">
      <alignment/>
      <protection/>
    </xf>
    <xf numFmtId="0" fontId="54" fillId="0" borderId="17" xfId="0" applyFont="1" applyFill="1" applyBorder="1" applyAlignment="1" applyProtection="1">
      <alignment/>
      <protection/>
    </xf>
    <xf numFmtId="0" fontId="54" fillId="0" borderId="68" xfId="0" applyFont="1" applyFill="1" applyBorder="1" applyAlignment="1" applyProtection="1">
      <alignment horizontal="center" vertical="center" shrinkToFit="1"/>
      <protection/>
    </xf>
    <xf numFmtId="0" fontId="54" fillId="0" borderId="41" xfId="0" applyFont="1" applyFill="1" applyBorder="1" applyAlignment="1" applyProtection="1">
      <alignment horizontal="right" vertical="center"/>
      <protection/>
    </xf>
    <xf numFmtId="49" fontId="54" fillId="0" borderId="0" xfId="0" applyNumberFormat="1" applyFont="1" applyFill="1" applyAlignment="1" applyProtection="1">
      <alignment/>
      <protection locked="0"/>
    </xf>
    <xf numFmtId="0" fontId="53" fillId="0" borderId="0" xfId="0" applyFont="1" applyFill="1" applyBorder="1" applyAlignment="1" applyProtection="1">
      <alignment/>
      <protection locked="0"/>
    </xf>
    <xf numFmtId="38" fontId="56" fillId="0" borderId="0" xfId="49" applyFont="1" applyFill="1" applyBorder="1" applyAlignment="1">
      <alignment/>
    </xf>
    <xf numFmtId="38" fontId="54" fillId="0" borderId="0" xfId="49" applyFont="1" applyFill="1" applyAlignment="1" applyProtection="1" quotePrefix="1">
      <alignment/>
      <protection locked="0"/>
    </xf>
    <xf numFmtId="38" fontId="54" fillId="0" borderId="0" xfId="49" applyFont="1" applyFill="1" applyAlignment="1" applyProtection="1">
      <alignment/>
      <protection locked="0"/>
    </xf>
    <xf numFmtId="38" fontId="54" fillId="0" borderId="68" xfId="49" applyFont="1" applyFill="1" applyBorder="1" applyAlignment="1" applyProtection="1">
      <alignment vertical="center"/>
      <protection/>
    </xf>
    <xf numFmtId="38" fontId="54" fillId="0" borderId="30" xfId="49" applyFont="1" applyFill="1" applyBorder="1" applyAlignment="1" applyProtection="1">
      <alignment vertical="center"/>
      <protection/>
    </xf>
    <xf numFmtId="38" fontId="54" fillId="0" borderId="41" xfId="49" applyFont="1" applyFill="1" applyBorder="1" applyAlignment="1" applyProtection="1">
      <alignment horizontal="center" vertical="center" wrapText="1"/>
      <protection/>
    </xf>
    <xf numFmtId="38" fontId="54" fillId="0" borderId="42" xfId="49" applyFont="1" applyFill="1" applyBorder="1" applyAlignment="1" applyProtection="1">
      <alignment horizontal="center" vertical="center" wrapText="1"/>
      <protection/>
    </xf>
    <xf numFmtId="38" fontId="54" fillId="0" borderId="68" xfId="49" applyFont="1" applyFill="1" applyBorder="1" applyAlignment="1" applyProtection="1">
      <alignment horizontal="center" vertical="center"/>
      <protection/>
    </xf>
    <xf numFmtId="38" fontId="54" fillId="0" borderId="17" xfId="49" applyFont="1" applyFill="1" applyBorder="1" applyAlignment="1" applyProtection="1">
      <alignment horizontal="center" vertical="center"/>
      <protection/>
    </xf>
    <xf numFmtId="38" fontId="54" fillId="0" borderId="30" xfId="49" applyFont="1" applyFill="1" applyBorder="1" applyAlignment="1" applyProtection="1">
      <alignment horizontal="center" vertical="center"/>
      <protection/>
    </xf>
    <xf numFmtId="38" fontId="54" fillId="0" borderId="39" xfId="49" applyFont="1" applyFill="1" applyBorder="1" applyAlignment="1" applyProtection="1">
      <alignment vertical="center"/>
      <protection/>
    </xf>
    <xf numFmtId="38" fontId="54" fillId="0" borderId="14" xfId="49" applyFont="1" applyFill="1" applyBorder="1" applyAlignment="1" applyProtection="1">
      <alignment vertical="center"/>
      <protection/>
    </xf>
    <xf numFmtId="38" fontId="54" fillId="0" borderId="37" xfId="49" applyFont="1" applyFill="1" applyBorder="1" applyAlignment="1" applyProtection="1">
      <alignment horizontal="center" vertical="center" wrapText="1"/>
      <protection/>
    </xf>
    <xf numFmtId="38" fontId="54" fillId="0" borderId="42" xfId="49" applyFont="1" applyFill="1" applyBorder="1" applyAlignment="1" applyProtection="1">
      <alignment horizontal="center" vertical="center"/>
      <protection/>
    </xf>
    <xf numFmtId="38" fontId="54" fillId="0" borderId="40" xfId="49" applyFont="1" applyFill="1" applyBorder="1" applyAlignment="1" applyProtection="1">
      <alignment horizontal="center" vertical="center"/>
      <protection/>
    </xf>
    <xf numFmtId="38" fontId="54" fillId="0" borderId="19" xfId="49" applyFont="1" applyFill="1" applyBorder="1" applyAlignment="1" applyProtection="1">
      <alignment horizontal="center" vertical="center"/>
      <protection/>
    </xf>
    <xf numFmtId="38" fontId="54" fillId="0" borderId="21" xfId="49" applyFont="1" applyFill="1" applyBorder="1" applyAlignment="1" applyProtection="1">
      <alignment horizontal="center" vertical="center"/>
      <protection/>
    </xf>
    <xf numFmtId="38" fontId="54" fillId="0" borderId="39" xfId="49" applyFont="1" applyFill="1" applyBorder="1" applyAlignment="1" applyProtection="1">
      <alignment horizontal="center" vertical="center"/>
      <protection/>
    </xf>
    <xf numFmtId="38" fontId="54" fillId="0" borderId="0" xfId="49" applyFont="1" applyFill="1" applyBorder="1" applyAlignment="1" applyProtection="1">
      <alignment horizontal="center" vertical="center"/>
      <protection/>
    </xf>
    <xf numFmtId="38" fontId="54" fillId="0" borderId="14" xfId="49" applyFont="1" applyFill="1" applyBorder="1" applyAlignment="1" applyProtection="1">
      <alignment horizontal="center" vertical="center"/>
      <protection/>
    </xf>
    <xf numFmtId="38" fontId="54" fillId="0" borderId="22" xfId="49" applyFont="1" applyFill="1" applyBorder="1" applyAlignment="1" applyProtection="1">
      <alignment horizontal="center" vertical="center" wrapText="1"/>
      <protection/>
    </xf>
    <xf numFmtId="38" fontId="54" fillId="0" borderId="42" xfId="49" applyFont="1" applyFill="1" applyBorder="1" applyAlignment="1" applyProtection="1">
      <alignment horizontal="center" vertical="center"/>
      <protection/>
    </xf>
    <xf numFmtId="38" fontId="54" fillId="0" borderId="21" xfId="49" applyFont="1" applyFill="1" applyBorder="1" applyAlignment="1" applyProtection="1">
      <alignment horizontal="centerContinuous" vertical="center"/>
      <protection/>
    </xf>
    <xf numFmtId="38" fontId="54" fillId="0" borderId="40" xfId="49" applyFont="1" applyFill="1" applyBorder="1" applyAlignment="1" applyProtection="1">
      <alignment vertical="center"/>
      <protection/>
    </xf>
    <xf numFmtId="38" fontId="54" fillId="0" borderId="21" xfId="49" applyFont="1" applyFill="1" applyBorder="1" applyAlignment="1" applyProtection="1">
      <alignment vertical="center"/>
      <protection/>
    </xf>
    <xf numFmtId="38" fontId="54" fillId="0" borderId="22" xfId="49" applyFont="1" applyFill="1" applyBorder="1" applyAlignment="1" applyProtection="1">
      <alignment horizontal="right" vertical="center"/>
      <protection/>
    </xf>
    <xf numFmtId="38" fontId="54" fillId="0" borderId="42" xfId="49" applyFont="1" applyFill="1" applyBorder="1" applyAlignment="1" applyProtection="1">
      <alignment horizontal="right" vertical="center"/>
      <protection/>
    </xf>
    <xf numFmtId="38" fontId="54" fillId="0" borderId="43" xfId="49" applyFont="1" applyFill="1" applyBorder="1" applyAlignment="1" applyProtection="1">
      <alignment horizontal="right" vertical="center"/>
      <protection/>
    </xf>
    <xf numFmtId="38" fontId="54" fillId="0" borderId="43" xfId="49" applyFont="1" applyFill="1" applyBorder="1" applyAlignment="1" applyProtection="1">
      <alignment horizontal="center" vertical="center"/>
      <protection/>
    </xf>
    <xf numFmtId="38" fontId="54" fillId="0" borderId="71" xfId="49" applyFont="1" applyFill="1" applyBorder="1" applyAlignment="1" applyProtection="1">
      <alignment horizontal="center" vertical="center"/>
      <protection/>
    </xf>
    <xf numFmtId="38" fontId="54" fillId="0" borderId="23" xfId="49" applyFont="1" applyFill="1" applyBorder="1" applyAlignment="1" applyProtection="1">
      <alignment horizontal="right" vertical="center"/>
      <protection/>
    </xf>
    <xf numFmtId="38" fontId="54" fillId="0" borderId="17" xfId="49" applyFont="1" applyFill="1" applyBorder="1" applyAlignment="1" applyProtection="1">
      <alignment horizontal="center" vertical="center"/>
      <protection/>
    </xf>
    <xf numFmtId="38" fontId="54" fillId="0" borderId="17" xfId="49" applyFont="1" applyFill="1" applyBorder="1" applyAlignment="1" applyProtection="1">
      <alignment horizontal="distributed" vertical="center"/>
      <protection/>
    </xf>
    <xf numFmtId="38" fontId="54" fillId="0" borderId="32" xfId="49" applyFont="1" applyFill="1" applyBorder="1" applyAlignment="1" applyProtection="1">
      <alignment horizontal="right" vertical="center"/>
      <protection/>
    </xf>
    <xf numFmtId="38" fontId="54" fillId="0" borderId="44" xfId="49" applyFont="1" applyFill="1" applyBorder="1" applyAlignment="1" applyProtection="1">
      <alignment horizontal="right" vertical="center"/>
      <protection/>
    </xf>
    <xf numFmtId="38" fontId="54" fillId="0" borderId="69" xfId="49" applyFont="1" applyFill="1" applyBorder="1" applyAlignment="1" applyProtection="1">
      <alignment horizontal="center" vertical="center"/>
      <protection/>
    </xf>
    <xf numFmtId="38" fontId="54" fillId="0" borderId="70" xfId="49" applyFont="1" applyFill="1" applyBorder="1" applyAlignment="1" applyProtection="1">
      <alignment horizontal="center" vertical="center"/>
      <protection/>
    </xf>
    <xf numFmtId="38" fontId="54" fillId="0" borderId="65" xfId="49" applyFont="1" applyFill="1" applyBorder="1" applyAlignment="1" applyProtection="1">
      <alignment horizontal="right" vertical="center"/>
      <protection/>
    </xf>
    <xf numFmtId="40" fontId="54" fillId="0" borderId="65" xfId="49" applyNumberFormat="1" applyFont="1" applyFill="1" applyBorder="1" applyAlignment="1" applyProtection="1">
      <alignment horizontal="right" vertical="center"/>
      <protection/>
    </xf>
    <xf numFmtId="10" fontId="54" fillId="0" borderId="65" xfId="49" applyNumberFormat="1" applyFont="1" applyFill="1" applyBorder="1" applyAlignment="1" applyProtection="1">
      <alignment horizontal="right" vertical="center"/>
      <protection/>
    </xf>
    <xf numFmtId="38" fontId="54" fillId="0" borderId="67" xfId="49" applyFont="1" applyFill="1" applyBorder="1" applyAlignment="1" applyProtection="1">
      <alignment horizontal="right" vertical="center"/>
      <protection/>
    </xf>
    <xf numFmtId="38" fontId="54" fillId="0" borderId="0" xfId="49" applyFont="1" applyFill="1" applyBorder="1" applyAlignment="1" applyProtection="1">
      <alignment horizontal="center" vertical="center"/>
      <protection locked="0"/>
    </xf>
    <xf numFmtId="38" fontId="54" fillId="0" borderId="0" xfId="49" applyFont="1" applyFill="1" applyBorder="1" applyAlignment="1" applyProtection="1">
      <alignment horizontal="distributed" vertical="center"/>
      <protection locked="0"/>
    </xf>
    <xf numFmtId="38" fontId="54" fillId="0" borderId="0" xfId="49" applyFont="1" applyFill="1" applyAlignment="1" applyProtection="1">
      <alignment vertical="center"/>
      <protection locked="0"/>
    </xf>
    <xf numFmtId="38" fontId="56" fillId="0" borderId="0" xfId="49" applyFont="1" applyFill="1" applyBorder="1" applyAlignment="1">
      <alignment vertical="center"/>
    </xf>
    <xf numFmtId="38" fontId="54" fillId="0" borderId="68" xfId="49" applyFont="1" applyFill="1" applyBorder="1" applyAlignment="1" applyProtection="1">
      <alignment vertical="center"/>
      <protection locked="0"/>
    </xf>
    <xf numFmtId="38" fontId="54" fillId="0" borderId="30" xfId="49" applyFont="1" applyFill="1" applyBorder="1" applyAlignment="1" applyProtection="1">
      <alignment vertical="center"/>
      <protection locked="0"/>
    </xf>
    <xf numFmtId="38" fontId="54" fillId="0" borderId="41" xfId="49" applyFont="1" applyFill="1" applyBorder="1" applyAlignment="1" applyProtection="1">
      <alignment horizontal="center" vertical="center" wrapText="1"/>
      <protection locked="0"/>
    </xf>
    <xf numFmtId="38" fontId="54" fillId="0" borderId="42" xfId="49" applyFont="1" applyFill="1" applyBorder="1" applyAlignment="1" applyProtection="1">
      <alignment horizontal="center" vertical="center" wrapText="1"/>
      <protection locked="0"/>
    </xf>
    <xf numFmtId="38" fontId="54" fillId="0" borderId="68" xfId="49" applyFont="1" applyFill="1" applyBorder="1" applyAlignment="1" applyProtection="1">
      <alignment horizontal="center" vertical="center"/>
      <protection locked="0"/>
    </xf>
    <xf numFmtId="38" fontId="54" fillId="0" borderId="17" xfId="49" applyFont="1" applyFill="1" applyBorder="1" applyAlignment="1" applyProtection="1">
      <alignment horizontal="center" vertical="center"/>
      <protection locked="0"/>
    </xf>
    <xf numFmtId="38" fontId="54" fillId="0" borderId="30" xfId="49" applyFont="1" applyFill="1" applyBorder="1" applyAlignment="1" applyProtection="1">
      <alignment horizontal="center" vertical="center"/>
      <protection locked="0"/>
    </xf>
    <xf numFmtId="38" fontId="54" fillId="0" borderId="39" xfId="49" applyFont="1" applyFill="1" applyBorder="1" applyAlignment="1" applyProtection="1">
      <alignment vertical="center"/>
      <protection locked="0"/>
    </xf>
    <xf numFmtId="38" fontId="54" fillId="0" borderId="14" xfId="49" applyFont="1" applyFill="1" applyBorder="1" applyAlignment="1" applyProtection="1">
      <alignment vertical="center"/>
      <protection locked="0"/>
    </xf>
    <xf numFmtId="38" fontId="54" fillId="0" borderId="37" xfId="49" applyFont="1" applyFill="1" applyBorder="1" applyAlignment="1" applyProtection="1">
      <alignment horizontal="center" vertical="center" wrapText="1"/>
      <protection locked="0"/>
    </xf>
    <xf numFmtId="38" fontId="54" fillId="0" borderId="42" xfId="49" applyFont="1" applyFill="1" applyBorder="1" applyAlignment="1" applyProtection="1">
      <alignment horizontal="center" vertical="center"/>
      <protection locked="0"/>
    </xf>
    <xf numFmtId="38" fontId="54" fillId="0" borderId="40" xfId="49" applyFont="1" applyFill="1" applyBorder="1" applyAlignment="1" applyProtection="1">
      <alignment horizontal="center" vertical="center"/>
      <protection locked="0"/>
    </xf>
    <xf numFmtId="38" fontId="54" fillId="0" borderId="19" xfId="49" applyFont="1" applyFill="1" applyBorder="1" applyAlignment="1" applyProtection="1">
      <alignment horizontal="center" vertical="center"/>
      <protection locked="0"/>
    </xf>
    <xf numFmtId="38" fontId="54" fillId="0" borderId="21" xfId="49" applyFont="1" applyFill="1" applyBorder="1" applyAlignment="1" applyProtection="1">
      <alignment horizontal="center" vertical="center"/>
      <protection locked="0"/>
    </xf>
    <xf numFmtId="38" fontId="54" fillId="0" borderId="39" xfId="49" applyFont="1" applyFill="1" applyBorder="1" applyAlignment="1" applyProtection="1">
      <alignment horizontal="center" vertical="center"/>
      <protection locked="0"/>
    </xf>
    <xf numFmtId="38" fontId="54" fillId="0" borderId="0" xfId="49" applyFont="1" applyFill="1" applyBorder="1" applyAlignment="1" applyProtection="1">
      <alignment horizontal="center" vertical="center"/>
      <protection locked="0"/>
    </xf>
    <xf numFmtId="38" fontId="54" fillId="0" borderId="14" xfId="49" applyFont="1" applyFill="1" applyBorder="1" applyAlignment="1" applyProtection="1">
      <alignment horizontal="center" vertical="center"/>
      <protection locked="0"/>
    </xf>
    <xf numFmtId="38" fontId="54" fillId="0" borderId="22" xfId="49" applyFont="1" applyFill="1" applyBorder="1" applyAlignment="1" applyProtection="1">
      <alignment horizontal="center" vertical="center" wrapText="1"/>
      <protection locked="0"/>
    </xf>
    <xf numFmtId="38" fontId="54" fillId="0" borderId="43" xfId="49" applyFont="1" applyFill="1" applyBorder="1" applyAlignment="1" applyProtection="1">
      <alignment horizontal="center" vertical="center"/>
      <protection locked="0"/>
    </xf>
    <xf numFmtId="38" fontId="54" fillId="0" borderId="42" xfId="49" applyFont="1" applyFill="1" applyBorder="1" applyAlignment="1" applyProtection="1">
      <alignment horizontal="center" vertical="center"/>
      <protection locked="0"/>
    </xf>
    <xf numFmtId="38" fontId="54" fillId="0" borderId="21" xfId="49" applyFont="1" applyFill="1" applyBorder="1" applyAlignment="1" applyProtection="1">
      <alignment horizontal="centerContinuous" vertical="center"/>
      <protection locked="0"/>
    </xf>
    <xf numFmtId="38" fontId="54" fillId="0" borderId="40" xfId="49" applyFont="1" applyFill="1" applyBorder="1" applyAlignment="1" applyProtection="1">
      <alignment vertical="center"/>
      <protection locked="0"/>
    </xf>
    <xf numFmtId="38" fontId="54" fillId="0" borderId="21" xfId="49" applyFont="1" applyFill="1" applyBorder="1" applyAlignment="1" applyProtection="1">
      <alignment vertical="center"/>
      <protection locked="0"/>
    </xf>
    <xf numFmtId="38" fontId="54" fillId="0" borderId="68" xfId="49" applyFont="1" applyFill="1" applyBorder="1" applyAlignment="1" applyProtection="1">
      <alignment horizontal="right" vertical="center"/>
      <protection locked="0"/>
    </xf>
    <xf numFmtId="38" fontId="54" fillId="0" borderId="42" xfId="49" applyFont="1" applyFill="1" applyBorder="1" applyAlignment="1" applyProtection="1">
      <alignment horizontal="right" vertical="center"/>
      <protection locked="0"/>
    </xf>
    <xf numFmtId="38" fontId="54" fillId="0" borderId="29" xfId="49" applyFont="1" applyFill="1" applyBorder="1" applyAlignment="1" applyProtection="1">
      <alignment horizontal="right" vertical="center" shrinkToFit="1"/>
      <protection locked="0"/>
    </xf>
    <xf numFmtId="38" fontId="54" fillId="0" borderId="42" xfId="49" applyFont="1" applyFill="1" applyBorder="1" applyAlignment="1" applyProtection="1">
      <alignment horizontal="right" vertical="center" shrinkToFit="1"/>
      <protection locked="0"/>
    </xf>
    <xf numFmtId="38" fontId="54" fillId="0" borderId="26" xfId="49" applyFont="1" applyFill="1" applyBorder="1" applyAlignment="1" applyProtection="1">
      <alignment vertical="center"/>
      <protection locked="0"/>
    </xf>
    <xf numFmtId="0" fontId="9" fillId="0" borderId="26" xfId="0" applyFont="1" applyFill="1" applyBorder="1" applyAlignment="1" applyProtection="1">
      <alignment vertical="center"/>
      <protection locked="0"/>
    </xf>
    <xf numFmtId="0" fontId="9" fillId="0" borderId="24" xfId="0" applyFont="1" applyFill="1" applyBorder="1" applyAlignment="1" applyProtection="1">
      <alignment vertical="center"/>
      <protection locked="0"/>
    </xf>
    <xf numFmtId="38" fontId="54" fillId="0" borderId="13" xfId="49" applyFont="1" applyFill="1" applyBorder="1" applyAlignment="1" applyProtection="1">
      <alignment horizontal="center" vertical="center"/>
      <protection/>
    </xf>
    <xf numFmtId="38" fontId="54" fillId="0" borderId="15" xfId="49" applyFont="1" applyFill="1" applyBorder="1" applyAlignment="1" applyProtection="1">
      <alignment horizontal="right" vertical="center"/>
      <protection/>
    </xf>
    <xf numFmtId="38" fontId="54" fillId="0" borderId="17" xfId="49" applyFont="1" applyFill="1" applyBorder="1" applyAlignment="1" applyProtection="1">
      <alignment vertical="center"/>
      <protection locked="0"/>
    </xf>
    <xf numFmtId="38" fontId="54" fillId="0" borderId="0" xfId="49" applyFont="1" applyFill="1" applyBorder="1" applyAlignment="1" applyProtection="1">
      <alignment vertical="center"/>
      <protection locked="0"/>
    </xf>
    <xf numFmtId="187" fontId="54" fillId="0" borderId="17" xfId="49" applyNumberFormat="1" applyFont="1" applyFill="1" applyBorder="1" applyAlignment="1" applyProtection="1">
      <alignment vertical="center"/>
      <protection locked="0"/>
    </xf>
    <xf numFmtId="187" fontId="54" fillId="0" borderId="0" xfId="49" applyNumberFormat="1" applyFont="1" applyFill="1" applyAlignment="1" applyProtection="1">
      <alignment vertical="center"/>
      <protection locked="0"/>
    </xf>
    <xf numFmtId="38" fontId="54" fillId="0" borderId="0" xfId="49" applyFont="1" applyFill="1" applyBorder="1" applyAlignment="1" applyProtection="1">
      <alignment vertical="center"/>
      <protection/>
    </xf>
    <xf numFmtId="38" fontId="54" fillId="0" borderId="0" xfId="49" applyFont="1" applyFill="1" applyAlignment="1" applyProtection="1">
      <alignment vertical="center"/>
      <protection/>
    </xf>
    <xf numFmtId="0" fontId="54" fillId="0" borderId="0" xfId="0" applyFont="1" applyFill="1" applyAlignment="1" applyProtection="1">
      <alignment vertical="center"/>
      <protection/>
    </xf>
    <xf numFmtId="38" fontId="53" fillId="0" borderId="0" xfId="49" applyFont="1" applyFill="1" applyAlignment="1" applyProtection="1">
      <alignment vertical="center"/>
      <protection/>
    </xf>
    <xf numFmtId="38" fontId="9" fillId="0" borderId="0" xfId="49" applyFont="1" applyFill="1" applyAlignment="1" applyProtection="1">
      <alignment/>
      <protection locked="0"/>
    </xf>
    <xf numFmtId="38" fontId="8" fillId="0" borderId="0" xfId="49" applyFont="1" applyFill="1" applyAlignment="1" applyProtection="1">
      <alignment/>
      <protection locked="0"/>
    </xf>
    <xf numFmtId="49" fontId="9" fillId="0" borderId="0" xfId="0" applyNumberFormat="1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49" fontId="12" fillId="0" borderId="0" xfId="0" applyNumberFormat="1" applyFont="1" applyFill="1" applyAlignment="1" applyProtection="1">
      <alignment/>
      <protection locked="0"/>
    </xf>
    <xf numFmtId="10" fontId="12" fillId="0" borderId="0" xfId="42" applyNumberFormat="1" applyFont="1" applyFill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5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226"/>
  <sheetViews>
    <sheetView showGridLines="0" tabSelected="1" view="pageBreakPreview" zoomScale="80" zoomScaleSheetLayoutView="8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29" sqref="H29"/>
    </sheetView>
  </sheetViews>
  <sheetFormatPr defaultColWidth="8.796875" defaultRowHeight="14.25"/>
  <cols>
    <col min="1" max="1" width="3.5" style="1" customWidth="1"/>
    <col min="2" max="2" width="5.59765625" style="2" customWidth="1"/>
    <col min="3" max="3" width="10.59765625" style="3" customWidth="1"/>
    <col min="4" max="19" width="9.09765625" style="1" customWidth="1"/>
    <col min="20" max="16384" width="9" style="1" customWidth="1"/>
  </cols>
  <sheetData>
    <row r="1" spans="1:19" ht="14.25" customHeight="1">
      <c r="A1" s="4" t="s">
        <v>25</v>
      </c>
      <c r="B1" s="426"/>
      <c r="C1" s="405"/>
      <c r="D1" s="47"/>
      <c r="E1" s="47"/>
      <c r="F1" s="427"/>
      <c r="G1" s="427"/>
      <c r="H1" s="427"/>
      <c r="I1" s="47"/>
      <c r="J1" s="47"/>
      <c r="K1" s="47"/>
      <c r="L1" s="47"/>
      <c r="M1" s="47"/>
      <c r="N1" s="47"/>
      <c r="O1" s="47"/>
      <c r="P1" s="47"/>
      <c r="Q1" s="405"/>
      <c r="R1" s="405"/>
      <c r="S1" s="405"/>
    </row>
    <row r="2" spans="1:19" s="3" customFormat="1" ht="22.5" customHeight="1">
      <c r="A2" s="6" t="s">
        <v>26</v>
      </c>
      <c r="B2" s="428" t="s">
        <v>324</v>
      </c>
      <c r="C2" s="429"/>
      <c r="D2" s="430"/>
      <c r="E2" s="430"/>
      <c r="F2" s="430"/>
      <c r="G2" s="430"/>
      <c r="H2" s="430"/>
      <c r="I2" s="430" t="str">
        <f>LEFT(B2,7)</f>
        <v>　平成24年度</v>
      </c>
      <c r="J2" s="430"/>
      <c r="K2" s="430"/>
      <c r="L2" s="430"/>
      <c r="M2" s="430"/>
      <c r="N2" s="430"/>
      <c r="O2" s="430"/>
      <c r="P2" s="430"/>
      <c r="Q2" s="430"/>
      <c r="R2" s="430"/>
      <c r="S2" s="430"/>
    </row>
    <row r="3" spans="1:19" s="3" customFormat="1" ht="14.25" customHeight="1">
      <c r="A3" s="5"/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</row>
    <row r="4" spans="1:19" s="10" customFormat="1" ht="18" customHeight="1">
      <c r="A4" s="9"/>
      <c r="B4" s="431"/>
      <c r="C4" s="432"/>
      <c r="D4" s="433" t="s">
        <v>19</v>
      </c>
      <c r="E4" s="433" t="s">
        <v>20</v>
      </c>
      <c r="F4" s="433" t="s">
        <v>233</v>
      </c>
      <c r="G4" s="434" t="s">
        <v>326</v>
      </c>
      <c r="H4" s="434" t="s">
        <v>327</v>
      </c>
      <c r="I4" s="435" t="s">
        <v>17</v>
      </c>
      <c r="J4" s="436"/>
      <c r="K4" s="437"/>
      <c r="L4" s="435" t="s">
        <v>18</v>
      </c>
      <c r="M4" s="436"/>
      <c r="N4" s="436"/>
      <c r="O4" s="436"/>
      <c r="P4" s="437"/>
      <c r="Q4" s="433" t="s">
        <v>235</v>
      </c>
      <c r="R4" s="433" t="s">
        <v>236</v>
      </c>
      <c r="S4" s="433" t="s">
        <v>237</v>
      </c>
    </row>
    <row r="5" spans="1:19" s="10" customFormat="1" ht="18" customHeight="1">
      <c r="A5" s="9"/>
      <c r="B5" s="438"/>
      <c r="C5" s="439"/>
      <c r="D5" s="440"/>
      <c r="E5" s="440"/>
      <c r="F5" s="440"/>
      <c r="G5" s="441"/>
      <c r="H5" s="441"/>
      <c r="I5" s="442"/>
      <c r="J5" s="443"/>
      <c r="K5" s="444"/>
      <c r="L5" s="445"/>
      <c r="M5" s="446"/>
      <c r="N5" s="446"/>
      <c r="O5" s="446"/>
      <c r="P5" s="447"/>
      <c r="Q5" s="440"/>
      <c r="R5" s="440"/>
      <c r="S5" s="440"/>
    </row>
    <row r="6" spans="1:19" s="10" customFormat="1" ht="18" customHeight="1">
      <c r="A6" s="9"/>
      <c r="B6" s="438"/>
      <c r="C6" s="439"/>
      <c r="D6" s="448"/>
      <c r="E6" s="448"/>
      <c r="F6" s="448"/>
      <c r="G6" s="441"/>
      <c r="H6" s="441"/>
      <c r="I6" s="199" t="s">
        <v>24</v>
      </c>
      <c r="J6" s="199" t="s">
        <v>23</v>
      </c>
      <c r="K6" s="199" t="s">
        <v>301</v>
      </c>
      <c r="L6" s="199" t="s">
        <v>0</v>
      </c>
      <c r="M6" s="199" t="s">
        <v>1</v>
      </c>
      <c r="N6" s="199" t="s">
        <v>2</v>
      </c>
      <c r="O6" s="449" t="s">
        <v>302</v>
      </c>
      <c r="P6" s="450" t="s">
        <v>3</v>
      </c>
      <c r="Q6" s="448"/>
      <c r="R6" s="448"/>
      <c r="S6" s="448"/>
    </row>
    <row r="7" spans="1:19" s="10" customFormat="1" ht="18" customHeight="1">
      <c r="A7" s="9"/>
      <c r="B7" s="451"/>
      <c r="C7" s="452"/>
      <c r="D7" s="453" t="s">
        <v>21</v>
      </c>
      <c r="E7" s="453" t="s">
        <v>21</v>
      </c>
      <c r="F7" s="453" t="s">
        <v>22</v>
      </c>
      <c r="G7" s="453" t="s">
        <v>328</v>
      </c>
      <c r="H7" s="453" t="s">
        <v>329</v>
      </c>
      <c r="I7" s="454" t="s">
        <v>21</v>
      </c>
      <c r="J7" s="455" t="s">
        <v>21</v>
      </c>
      <c r="K7" s="455" t="s">
        <v>21</v>
      </c>
      <c r="L7" s="455" t="s">
        <v>21</v>
      </c>
      <c r="M7" s="455" t="s">
        <v>21</v>
      </c>
      <c r="N7" s="454" t="s">
        <v>21</v>
      </c>
      <c r="O7" s="455" t="s">
        <v>21</v>
      </c>
      <c r="P7" s="455" t="s">
        <v>21</v>
      </c>
      <c r="Q7" s="454" t="s">
        <v>21</v>
      </c>
      <c r="R7" s="454" t="s">
        <v>21</v>
      </c>
      <c r="S7" s="454" t="s">
        <v>21</v>
      </c>
    </row>
    <row r="8" spans="1:19" s="10" customFormat="1" ht="18" customHeight="1">
      <c r="A8" s="9">
        <v>1</v>
      </c>
      <c r="B8" s="206" t="s">
        <v>303</v>
      </c>
      <c r="C8" s="196" t="s">
        <v>154</v>
      </c>
      <c r="D8" s="58">
        <v>20374</v>
      </c>
      <c r="E8" s="58">
        <v>19367</v>
      </c>
      <c r="F8" s="58">
        <v>1786</v>
      </c>
      <c r="G8" s="312">
        <f>F8/E8</f>
        <v>0.09221872256931894</v>
      </c>
      <c r="H8" s="313">
        <f>P8/E8</f>
        <v>0.030309288996747043</v>
      </c>
      <c r="I8" s="117">
        <v>14158</v>
      </c>
      <c r="J8" s="129">
        <v>4405</v>
      </c>
      <c r="K8" s="129">
        <v>217</v>
      </c>
      <c r="L8" s="129">
        <v>456</v>
      </c>
      <c r="M8" s="129">
        <v>81</v>
      </c>
      <c r="N8" s="129">
        <v>34</v>
      </c>
      <c r="O8" s="129">
        <v>16</v>
      </c>
      <c r="P8" s="130">
        <v>587</v>
      </c>
      <c r="Q8" s="60">
        <v>1553</v>
      </c>
      <c r="R8" s="58">
        <v>1471</v>
      </c>
      <c r="S8" s="60">
        <v>597</v>
      </c>
    </row>
    <row r="9" spans="1:19" s="12" customFormat="1" ht="18" customHeight="1">
      <c r="A9" s="9">
        <v>2</v>
      </c>
      <c r="B9" s="184" t="s">
        <v>304</v>
      </c>
      <c r="C9" s="192" t="s">
        <v>155</v>
      </c>
      <c r="D9" s="57">
        <v>7493</v>
      </c>
      <c r="E9" s="57">
        <v>7220</v>
      </c>
      <c r="F9" s="57">
        <v>644</v>
      </c>
      <c r="G9" s="314">
        <f aca="true" t="shared" si="0" ref="G9:G54">F9/E9</f>
        <v>0.08919667590027701</v>
      </c>
      <c r="H9" s="315">
        <f aca="true" t="shared" si="1" ref="H9:H54">P9/E9</f>
        <v>0.03074792243767313</v>
      </c>
      <c r="I9" s="118">
        <v>4315</v>
      </c>
      <c r="J9" s="54">
        <v>2089</v>
      </c>
      <c r="K9" s="54">
        <v>594</v>
      </c>
      <c r="L9" s="54">
        <v>187</v>
      </c>
      <c r="M9" s="54">
        <v>26</v>
      </c>
      <c r="N9" s="54">
        <v>8</v>
      </c>
      <c r="O9" s="54">
        <v>1</v>
      </c>
      <c r="P9" s="55">
        <v>222</v>
      </c>
      <c r="Q9" s="56">
        <v>181</v>
      </c>
      <c r="R9" s="57">
        <v>512</v>
      </c>
      <c r="S9" s="56">
        <v>333</v>
      </c>
    </row>
    <row r="10" spans="1:19" s="10" customFormat="1" ht="18" customHeight="1">
      <c r="A10" s="9">
        <v>3</v>
      </c>
      <c r="B10" s="184" t="s">
        <v>305</v>
      </c>
      <c r="C10" s="192" t="s">
        <v>156</v>
      </c>
      <c r="D10" s="58">
        <v>7064</v>
      </c>
      <c r="E10" s="58">
        <v>6908</v>
      </c>
      <c r="F10" s="58">
        <v>488</v>
      </c>
      <c r="G10" s="314">
        <f t="shared" si="0"/>
        <v>0.07064273306311523</v>
      </c>
      <c r="H10" s="315">
        <f t="shared" si="1"/>
        <v>0.023595830920671686</v>
      </c>
      <c r="I10" s="117">
        <v>3566</v>
      </c>
      <c r="J10" s="129">
        <v>3156</v>
      </c>
      <c r="K10" s="129">
        <v>23</v>
      </c>
      <c r="L10" s="56">
        <v>135</v>
      </c>
      <c r="M10" s="56">
        <v>19</v>
      </c>
      <c r="N10" s="129">
        <v>9</v>
      </c>
      <c r="O10" s="129">
        <v>0</v>
      </c>
      <c r="P10" s="130">
        <v>163</v>
      </c>
      <c r="Q10" s="60">
        <v>223</v>
      </c>
      <c r="R10" s="58">
        <v>456</v>
      </c>
      <c r="S10" s="60">
        <v>94</v>
      </c>
    </row>
    <row r="11" spans="1:19" s="10" customFormat="1" ht="18" customHeight="1">
      <c r="A11" s="9">
        <v>4</v>
      </c>
      <c r="B11" s="184" t="s">
        <v>34</v>
      </c>
      <c r="C11" s="192" t="s">
        <v>157</v>
      </c>
      <c r="D11" s="106">
        <v>9623</v>
      </c>
      <c r="E11" s="106">
        <v>9183</v>
      </c>
      <c r="F11" s="106">
        <v>720</v>
      </c>
      <c r="G11" s="314">
        <f t="shared" si="0"/>
        <v>0.07840574975498203</v>
      </c>
      <c r="H11" s="315">
        <f t="shared" si="1"/>
        <v>0.0278775999128825</v>
      </c>
      <c r="I11" s="108">
        <v>6479</v>
      </c>
      <c r="J11" s="107">
        <v>2433</v>
      </c>
      <c r="K11" s="107">
        <v>15</v>
      </c>
      <c r="L11" s="107">
        <v>212</v>
      </c>
      <c r="M11" s="107">
        <v>34</v>
      </c>
      <c r="N11" s="107">
        <v>9</v>
      </c>
      <c r="O11" s="107">
        <v>1</v>
      </c>
      <c r="P11" s="128">
        <v>256</v>
      </c>
      <c r="Q11" s="109">
        <v>375</v>
      </c>
      <c r="R11" s="106">
        <v>772</v>
      </c>
      <c r="S11" s="109">
        <v>347</v>
      </c>
    </row>
    <row r="12" spans="1:19" s="10" customFormat="1" ht="18" customHeight="1">
      <c r="A12" s="9">
        <v>5</v>
      </c>
      <c r="B12" s="186" t="s">
        <v>35</v>
      </c>
      <c r="C12" s="194" t="s">
        <v>158</v>
      </c>
      <c r="D12" s="52">
        <v>4420</v>
      </c>
      <c r="E12" s="74">
        <v>4311</v>
      </c>
      <c r="F12" s="74">
        <v>351</v>
      </c>
      <c r="G12" s="316">
        <f t="shared" si="0"/>
        <v>0.081419624217119</v>
      </c>
      <c r="H12" s="317">
        <f t="shared" si="1"/>
        <v>0.028763627928554858</v>
      </c>
      <c r="I12" s="158">
        <v>3969</v>
      </c>
      <c r="J12" s="75">
        <v>218</v>
      </c>
      <c r="K12" s="75">
        <v>0</v>
      </c>
      <c r="L12" s="75">
        <v>115</v>
      </c>
      <c r="M12" s="75">
        <v>7</v>
      </c>
      <c r="N12" s="75">
        <v>2</v>
      </c>
      <c r="O12" s="74">
        <v>0</v>
      </c>
      <c r="P12" s="76">
        <v>124</v>
      </c>
      <c r="Q12" s="53">
        <v>89</v>
      </c>
      <c r="R12" s="52">
        <v>330</v>
      </c>
      <c r="S12" s="53">
        <v>79</v>
      </c>
    </row>
    <row r="13" spans="1:19" s="10" customFormat="1" ht="18" customHeight="1">
      <c r="A13" s="9">
        <v>6</v>
      </c>
      <c r="B13" s="182" t="s">
        <v>36</v>
      </c>
      <c r="C13" s="196" t="s">
        <v>159</v>
      </c>
      <c r="D13" s="160">
        <v>8889</v>
      </c>
      <c r="E13" s="106">
        <v>8725</v>
      </c>
      <c r="F13" s="106">
        <v>563</v>
      </c>
      <c r="G13" s="312">
        <f t="shared" si="0"/>
        <v>0.06452722063037249</v>
      </c>
      <c r="H13" s="313">
        <f t="shared" si="1"/>
        <v>0.02189111747851003</v>
      </c>
      <c r="I13" s="160">
        <v>6917</v>
      </c>
      <c r="J13" s="59">
        <v>1565</v>
      </c>
      <c r="K13" s="59">
        <v>52</v>
      </c>
      <c r="L13" s="59">
        <v>169</v>
      </c>
      <c r="M13" s="59">
        <v>14</v>
      </c>
      <c r="N13" s="59">
        <v>7</v>
      </c>
      <c r="O13" s="107">
        <v>1</v>
      </c>
      <c r="P13" s="110">
        <v>191</v>
      </c>
      <c r="Q13" s="59">
        <v>315</v>
      </c>
      <c r="R13" s="59">
        <v>443</v>
      </c>
      <c r="S13" s="59">
        <v>149</v>
      </c>
    </row>
    <row r="14" spans="1:19" s="10" customFormat="1" ht="18" customHeight="1">
      <c r="A14" s="9">
        <v>7</v>
      </c>
      <c r="B14" s="184" t="s">
        <v>37</v>
      </c>
      <c r="C14" s="192" t="s">
        <v>160</v>
      </c>
      <c r="D14" s="57">
        <v>9175</v>
      </c>
      <c r="E14" s="57">
        <v>8608</v>
      </c>
      <c r="F14" s="57">
        <v>594</v>
      </c>
      <c r="G14" s="314">
        <f t="shared" si="0"/>
        <v>0.06900557620817843</v>
      </c>
      <c r="H14" s="315">
        <f t="shared" si="1"/>
        <v>0.026022304832713755</v>
      </c>
      <c r="I14" s="118">
        <v>3392</v>
      </c>
      <c r="J14" s="54">
        <v>4977</v>
      </c>
      <c r="K14" s="54">
        <v>15</v>
      </c>
      <c r="L14" s="54">
        <v>196</v>
      </c>
      <c r="M14" s="54">
        <v>21</v>
      </c>
      <c r="N14" s="54">
        <v>7</v>
      </c>
      <c r="O14" s="54">
        <v>0</v>
      </c>
      <c r="P14" s="55">
        <v>224</v>
      </c>
      <c r="Q14" s="56">
        <v>419</v>
      </c>
      <c r="R14" s="57">
        <v>625</v>
      </c>
      <c r="S14" s="56">
        <v>305</v>
      </c>
    </row>
    <row r="15" spans="1:19" s="10" customFormat="1" ht="18" customHeight="1">
      <c r="A15" s="9">
        <v>8</v>
      </c>
      <c r="B15" s="184" t="s">
        <v>38</v>
      </c>
      <c r="C15" s="192" t="s">
        <v>161</v>
      </c>
      <c r="D15" s="106">
        <v>23958</v>
      </c>
      <c r="E15" s="106">
        <v>22524</v>
      </c>
      <c r="F15" s="106">
        <v>1693</v>
      </c>
      <c r="G15" s="314">
        <f t="shared" si="0"/>
        <v>0.07516426922393891</v>
      </c>
      <c r="H15" s="315">
        <f t="shared" si="1"/>
        <v>0.023796838927366365</v>
      </c>
      <c r="I15" s="108">
        <v>17639</v>
      </c>
      <c r="J15" s="107">
        <v>4206</v>
      </c>
      <c r="K15" s="107">
        <v>143</v>
      </c>
      <c r="L15" s="107">
        <v>446</v>
      </c>
      <c r="M15" s="107">
        <v>63</v>
      </c>
      <c r="N15" s="107">
        <v>25</v>
      </c>
      <c r="O15" s="107">
        <v>2</v>
      </c>
      <c r="P15" s="128">
        <v>536</v>
      </c>
      <c r="Q15" s="109">
        <v>644</v>
      </c>
      <c r="R15" s="106">
        <v>1600</v>
      </c>
      <c r="S15" s="109">
        <v>553</v>
      </c>
    </row>
    <row r="16" spans="1:19" s="10" customFormat="1" ht="18" customHeight="1">
      <c r="A16" s="9">
        <v>9</v>
      </c>
      <c r="B16" s="184" t="s">
        <v>39</v>
      </c>
      <c r="C16" s="192" t="s">
        <v>162</v>
      </c>
      <c r="D16" s="57">
        <v>11801</v>
      </c>
      <c r="E16" s="57">
        <v>11339</v>
      </c>
      <c r="F16" s="57">
        <v>798</v>
      </c>
      <c r="G16" s="314">
        <f t="shared" si="0"/>
        <v>0.07037657641767352</v>
      </c>
      <c r="H16" s="315">
        <f t="shared" si="1"/>
        <v>0.024605344386630215</v>
      </c>
      <c r="I16" s="118">
        <v>8663</v>
      </c>
      <c r="J16" s="54">
        <v>488</v>
      </c>
      <c r="K16" s="54">
        <v>1909</v>
      </c>
      <c r="L16" s="54">
        <v>244</v>
      </c>
      <c r="M16" s="54">
        <v>18</v>
      </c>
      <c r="N16" s="54">
        <v>11</v>
      </c>
      <c r="O16" s="54">
        <v>6</v>
      </c>
      <c r="P16" s="55">
        <v>279</v>
      </c>
      <c r="Q16" s="56">
        <v>648</v>
      </c>
      <c r="R16" s="57">
        <v>772</v>
      </c>
      <c r="S16" s="56">
        <v>264</v>
      </c>
    </row>
    <row r="17" spans="1:19" s="32" customFormat="1" ht="18" customHeight="1">
      <c r="A17" s="9">
        <v>10</v>
      </c>
      <c r="B17" s="207" t="s">
        <v>40</v>
      </c>
      <c r="C17" s="203" t="s">
        <v>163</v>
      </c>
      <c r="D17" s="119">
        <v>10254</v>
      </c>
      <c r="E17" s="119">
        <v>9621</v>
      </c>
      <c r="F17" s="119">
        <v>221</v>
      </c>
      <c r="G17" s="316">
        <f t="shared" si="0"/>
        <v>0.022970585178255898</v>
      </c>
      <c r="H17" s="317">
        <f t="shared" si="1"/>
        <v>0.022970585178255898</v>
      </c>
      <c r="I17" s="119">
        <v>8558</v>
      </c>
      <c r="J17" s="120">
        <v>780</v>
      </c>
      <c r="K17" s="120">
        <v>62</v>
      </c>
      <c r="L17" s="120">
        <v>186</v>
      </c>
      <c r="M17" s="120">
        <v>23</v>
      </c>
      <c r="N17" s="120">
        <v>11</v>
      </c>
      <c r="O17" s="120">
        <v>1</v>
      </c>
      <c r="P17" s="127">
        <v>221</v>
      </c>
      <c r="Q17" s="74">
        <v>355</v>
      </c>
      <c r="R17" s="119">
        <v>390</v>
      </c>
      <c r="S17" s="74">
        <v>214</v>
      </c>
    </row>
    <row r="18" spans="1:19" s="10" customFormat="1" ht="18" customHeight="1">
      <c r="A18" s="9">
        <v>11</v>
      </c>
      <c r="B18" s="182" t="s">
        <v>41</v>
      </c>
      <c r="C18" s="196" t="s">
        <v>164</v>
      </c>
      <c r="D18" s="106">
        <v>49926</v>
      </c>
      <c r="E18" s="106">
        <v>45989</v>
      </c>
      <c r="F18" s="106">
        <v>2367</v>
      </c>
      <c r="G18" s="312">
        <f t="shared" si="0"/>
        <v>0.05146882950270717</v>
      </c>
      <c r="H18" s="313">
        <f t="shared" si="1"/>
        <v>0.017895583726543304</v>
      </c>
      <c r="I18" s="108">
        <v>31042</v>
      </c>
      <c r="J18" s="107">
        <v>13988</v>
      </c>
      <c r="K18" s="107">
        <v>136</v>
      </c>
      <c r="L18" s="107">
        <v>687</v>
      </c>
      <c r="M18" s="107">
        <v>91</v>
      </c>
      <c r="N18" s="107">
        <v>35</v>
      </c>
      <c r="O18" s="107">
        <v>10</v>
      </c>
      <c r="P18" s="128">
        <v>823</v>
      </c>
      <c r="Q18" s="109">
        <v>1040</v>
      </c>
      <c r="R18" s="106">
        <v>2557</v>
      </c>
      <c r="S18" s="109">
        <v>2121</v>
      </c>
    </row>
    <row r="19" spans="1:19" s="32" customFormat="1" ht="18" customHeight="1">
      <c r="A19" s="9">
        <v>12</v>
      </c>
      <c r="B19" s="184" t="s">
        <v>42</v>
      </c>
      <c r="C19" s="192" t="s">
        <v>165</v>
      </c>
      <c r="D19" s="52">
        <v>34333</v>
      </c>
      <c r="E19" s="52">
        <v>31782</v>
      </c>
      <c r="F19" s="53">
        <v>1835</v>
      </c>
      <c r="G19" s="314">
        <f t="shared" si="0"/>
        <v>0.05773708388395948</v>
      </c>
      <c r="H19" s="315">
        <f t="shared" si="1"/>
        <v>0.0205776854823485</v>
      </c>
      <c r="I19" s="118">
        <v>15783</v>
      </c>
      <c r="J19" s="54">
        <v>15104</v>
      </c>
      <c r="K19" s="54">
        <v>241</v>
      </c>
      <c r="L19" s="54">
        <v>549</v>
      </c>
      <c r="M19" s="54">
        <v>70</v>
      </c>
      <c r="N19" s="54">
        <v>35</v>
      </c>
      <c r="O19" s="54">
        <v>0</v>
      </c>
      <c r="P19" s="55">
        <v>654</v>
      </c>
      <c r="Q19" s="56">
        <v>1266</v>
      </c>
      <c r="R19" s="57">
        <v>2349</v>
      </c>
      <c r="S19" s="56">
        <v>1516</v>
      </c>
    </row>
    <row r="20" spans="1:19" s="12" customFormat="1" ht="18" customHeight="1">
      <c r="A20" s="9">
        <v>13</v>
      </c>
      <c r="B20" s="184" t="s">
        <v>43</v>
      </c>
      <c r="C20" s="192" t="s">
        <v>166</v>
      </c>
      <c r="D20" s="57">
        <v>27055</v>
      </c>
      <c r="E20" s="57">
        <v>25231</v>
      </c>
      <c r="F20" s="56">
        <v>1190</v>
      </c>
      <c r="G20" s="314">
        <f t="shared" si="0"/>
        <v>0.04716420276643811</v>
      </c>
      <c r="H20" s="315">
        <f t="shared" si="1"/>
        <v>0.01609131623796124</v>
      </c>
      <c r="I20" s="117">
        <v>11009</v>
      </c>
      <c r="J20" s="129">
        <v>13816</v>
      </c>
      <c r="K20" s="129">
        <v>0</v>
      </c>
      <c r="L20" s="129">
        <v>358</v>
      </c>
      <c r="M20" s="129">
        <v>34</v>
      </c>
      <c r="N20" s="129">
        <v>14</v>
      </c>
      <c r="O20" s="129">
        <v>0</v>
      </c>
      <c r="P20" s="130">
        <v>406</v>
      </c>
      <c r="Q20" s="60">
        <v>1367</v>
      </c>
      <c r="R20" s="58">
        <v>1711</v>
      </c>
      <c r="S20" s="60">
        <v>1830</v>
      </c>
    </row>
    <row r="21" spans="1:19" s="12" customFormat="1" ht="18" customHeight="1">
      <c r="A21" s="9">
        <v>14</v>
      </c>
      <c r="B21" s="184" t="s">
        <v>44</v>
      </c>
      <c r="C21" s="192" t="s">
        <v>4</v>
      </c>
      <c r="D21" s="211">
        <v>19359</v>
      </c>
      <c r="E21" s="149">
        <v>18221</v>
      </c>
      <c r="F21" s="149">
        <v>737</v>
      </c>
      <c r="G21" s="314">
        <f t="shared" si="0"/>
        <v>0.04044783491575654</v>
      </c>
      <c r="H21" s="315">
        <f t="shared" si="1"/>
        <v>0.015531529553811535</v>
      </c>
      <c r="I21" s="159">
        <v>11511</v>
      </c>
      <c r="J21" s="104">
        <v>6381</v>
      </c>
      <c r="K21" s="104">
        <v>46</v>
      </c>
      <c r="L21" s="104">
        <v>256</v>
      </c>
      <c r="M21" s="41">
        <v>15</v>
      </c>
      <c r="N21" s="104">
        <v>12</v>
      </c>
      <c r="O21" s="104">
        <v>0</v>
      </c>
      <c r="P21" s="104">
        <v>283</v>
      </c>
      <c r="Q21" s="105">
        <v>1041</v>
      </c>
      <c r="R21" s="105">
        <v>1170</v>
      </c>
      <c r="S21" s="105">
        <v>495</v>
      </c>
    </row>
    <row r="22" spans="1:19" s="12" customFormat="1" ht="18" customHeight="1">
      <c r="A22" s="9">
        <v>15</v>
      </c>
      <c r="B22" s="186" t="s">
        <v>45</v>
      </c>
      <c r="C22" s="194" t="s">
        <v>167</v>
      </c>
      <c r="D22" s="119">
        <v>11593</v>
      </c>
      <c r="E22" s="74">
        <v>11314</v>
      </c>
      <c r="F22" s="74">
        <v>578</v>
      </c>
      <c r="G22" s="316">
        <f t="shared" si="0"/>
        <v>0.05108714866537034</v>
      </c>
      <c r="H22" s="317">
        <f t="shared" si="1"/>
        <v>0.016970125508219906</v>
      </c>
      <c r="I22" s="119">
        <v>10098</v>
      </c>
      <c r="J22" s="74">
        <v>737</v>
      </c>
      <c r="K22" s="74">
        <v>287</v>
      </c>
      <c r="L22" s="74">
        <v>163</v>
      </c>
      <c r="M22" s="121">
        <v>24</v>
      </c>
      <c r="N22" s="74">
        <v>5</v>
      </c>
      <c r="O22" s="74">
        <v>0</v>
      </c>
      <c r="P22" s="73">
        <v>192</v>
      </c>
      <c r="Q22" s="74">
        <v>112</v>
      </c>
      <c r="R22" s="74">
        <v>349</v>
      </c>
      <c r="S22" s="74">
        <v>479</v>
      </c>
    </row>
    <row r="23" spans="1:19" s="10" customFormat="1" ht="18" customHeight="1">
      <c r="A23" s="9">
        <v>16</v>
      </c>
      <c r="B23" s="182" t="s">
        <v>46</v>
      </c>
      <c r="C23" s="196" t="s">
        <v>168</v>
      </c>
      <c r="D23" s="106">
        <v>4660</v>
      </c>
      <c r="E23" s="106">
        <v>4596</v>
      </c>
      <c r="F23" s="106">
        <v>211</v>
      </c>
      <c r="G23" s="312">
        <f t="shared" si="0"/>
        <v>0.0459094865100087</v>
      </c>
      <c r="H23" s="313">
        <f t="shared" si="1"/>
        <v>0.014795474325500435</v>
      </c>
      <c r="I23" s="108">
        <v>1751</v>
      </c>
      <c r="J23" s="107">
        <v>2777</v>
      </c>
      <c r="K23" s="107">
        <v>0</v>
      </c>
      <c r="L23" s="107">
        <v>63</v>
      </c>
      <c r="M23" s="107">
        <v>2</v>
      </c>
      <c r="N23" s="107">
        <v>3</v>
      </c>
      <c r="O23" s="107">
        <v>0</v>
      </c>
      <c r="P23" s="128">
        <v>68</v>
      </c>
      <c r="Q23" s="109">
        <v>268</v>
      </c>
      <c r="R23" s="106">
        <v>330</v>
      </c>
      <c r="S23" s="131">
        <v>192</v>
      </c>
    </row>
    <row r="24" spans="1:19" s="10" customFormat="1" ht="18" customHeight="1">
      <c r="A24" s="9">
        <v>17</v>
      </c>
      <c r="B24" s="184" t="s">
        <v>47</v>
      </c>
      <c r="C24" s="192" t="s">
        <v>169</v>
      </c>
      <c r="D24" s="57">
        <v>5616</v>
      </c>
      <c r="E24" s="57">
        <v>5417</v>
      </c>
      <c r="F24" s="57">
        <v>154</v>
      </c>
      <c r="G24" s="314">
        <f t="shared" si="0"/>
        <v>0.028429019752630607</v>
      </c>
      <c r="H24" s="315">
        <f t="shared" si="1"/>
        <v>0.011445449510799335</v>
      </c>
      <c r="I24" s="118">
        <v>3771</v>
      </c>
      <c r="J24" s="54">
        <v>1576</v>
      </c>
      <c r="K24" s="54">
        <v>8</v>
      </c>
      <c r="L24" s="54">
        <v>58</v>
      </c>
      <c r="M24" s="54">
        <v>2</v>
      </c>
      <c r="N24" s="54">
        <v>2</v>
      </c>
      <c r="O24" s="54">
        <v>0</v>
      </c>
      <c r="P24" s="55">
        <v>62</v>
      </c>
      <c r="Q24" s="56">
        <v>26</v>
      </c>
      <c r="R24" s="57">
        <v>271</v>
      </c>
      <c r="S24" s="56">
        <v>65</v>
      </c>
    </row>
    <row r="25" spans="1:19" s="10" customFormat="1" ht="18" customHeight="1">
      <c r="A25" s="9">
        <v>18</v>
      </c>
      <c r="B25" s="184" t="s">
        <v>48</v>
      </c>
      <c r="C25" s="192" t="s">
        <v>170</v>
      </c>
      <c r="D25" s="106">
        <v>6970</v>
      </c>
      <c r="E25" s="106">
        <v>6688</v>
      </c>
      <c r="F25" s="106">
        <v>386</v>
      </c>
      <c r="G25" s="314">
        <f t="shared" si="0"/>
        <v>0.05771531100478469</v>
      </c>
      <c r="H25" s="315">
        <f t="shared" si="1"/>
        <v>0.020035885167464115</v>
      </c>
      <c r="I25" s="108">
        <v>6030</v>
      </c>
      <c r="J25" s="107">
        <v>405</v>
      </c>
      <c r="K25" s="56">
        <v>119</v>
      </c>
      <c r="L25" s="56">
        <v>111</v>
      </c>
      <c r="M25" s="107">
        <v>12</v>
      </c>
      <c r="N25" s="107">
        <v>9</v>
      </c>
      <c r="O25" s="107">
        <v>2</v>
      </c>
      <c r="P25" s="111">
        <v>134</v>
      </c>
      <c r="Q25" s="56">
        <v>148</v>
      </c>
      <c r="R25" s="106">
        <v>336</v>
      </c>
      <c r="S25" s="109">
        <v>292</v>
      </c>
    </row>
    <row r="26" spans="1:19" s="12" customFormat="1" ht="18" customHeight="1">
      <c r="A26" s="9">
        <v>19</v>
      </c>
      <c r="B26" s="184" t="s">
        <v>49</v>
      </c>
      <c r="C26" s="192" t="s">
        <v>171</v>
      </c>
      <c r="D26" s="57">
        <v>6553</v>
      </c>
      <c r="E26" s="56">
        <v>6214</v>
      </c>
      <c r="F26" s="56">
        <v>420</v>
      </c>
      <c r="G26" s="314">
        <f t="shared" si="0"/>
        <v>0.06758931445123914</v>
      </c>
      <c r="H26" s="315">
        <f t="shared" si="1"/>
        <v>0.020115867396202126</v>
      </c>
      <c r="I26" s="57">
        <v>5439</v>
      </c>
      <c r="J26" s="56">
        <v>614</v>
      </c>
      <c r="K26" s="129">
        <v>36</v>
      </c>
      <c r="L26" s="129">
        <v>107</v>
      </c>
      <c r="M26" s="56">
        <v>12</v>
      </c>
      <c r="N26" s="56">
        <v>6</v>
      </c>
      <c r="O26" s="56">
        <v>0</v>
      </c>
      <c r="P26" s="123">
        <v>125</v>
      </c>
      <c r="Q26" s="60">
        <v>545</v>
      </c>
      <c r="R26" s="56">
        <v>754</v>
      </c>
      <c r="S26" s="56">
        <v>186</v>
      </c>
    </row>
    <row r="27" spans="1:19" s="10" customFormat="1" ht="18" customHeight="1">
      <c r="A27" s="9">
        <v>20</v>
      </c>
      <c r="B27" s="207" t="s">
        <v>50</v>
      </c>
      <c r="C27" s="203" t="s">
        <v>172</v>
      </c>
      <c r="D27" s="113">
        <v>17455</v>
      </c>
      <c r="E27" s="113">
        <v>16738</v>
      </c>
      <c r="F27" s="113">
        <v>1165</v>
      </c>
      <c r="G27" s="316">
        <f t="shared" si="0"/>
        <v>0.06960210299916358</v>
      </c>
      <c r="H27" s="317">
        <f t="shared" si="1"/>
        <v>0.02330027482375433</v>
      </c>
      <c r="I27" s="116">
        <v>10071</v>
      </c>
      <c r="J27" s="121">
        <v>6277</v>
      </c>
      <c r="K27" s="121">
        <v>0</v>
      </c>
      <c r="L27" s="121">
        <v>336</v>
      </c>
      <c r="M27" s="121">
        <v>36</v>
      </c>
      <c r="N27" s="121">
        <v>18</v>
      </c>
      <c r="O27" s="115">
        <v>0</v>
      </c>
      <c r="P27" s="132">
        <v>390</v>
      </c>
      <c r="Q27" s="115">
        <v>818</v>
      </c>
      <c r="R27" s="113">
        <v>1161</v>
      </c>
      <c r="S27" s="115">
        <v>100</v>
      </c>
    </row>
    <row r="28" spans="1:19" s="10" customFormat="1" ht="18" customHeight="1">
      <c r="A28" s="9">
        <v>21</v>
      </c>
      <c r="B28" s="182" t="s">
        <v>51</v>
      </c>
      <c r="C28" s="196" t="s">
        <v>173</v>
      </c>
      <c r="D28" s="133">
        <v>14081</v>
      </c>
      <c r="E28" s="106">
        <v>13558</v>
      </c>
      <c r="F28" s="59">
        <v>533</v>
      </c>
      <c r="G28" s="312">
        <f t="shared" si="0"/>
        <v>0.03931258297684024</v>
      </c>
      <c r="H28" s="313">
        <f t="shared" si="1"/>
        <v>0.014972709839209323</v>
      </c>
      <c r="I28" s="160">
        <v>8350</v>
      </c>
      <c r="J28" s="107">
        <v>5004</v>
      </c>
      <c r="K28" s="107">
        <v>1</v>
      </c>
      <c r="L28" s="59">
        <v>183</v>
      </c>
      <c r="M28" s="107">
        <v>15</v>
      </c>
      <c r="N28" s="107">
        <v>5</v>
      </c>
      <c r="O28" s="109">
        <v>0</v>
      </c>
      <c r="P28" s="134">
        <v>203</v>
      </c>
      <c r="Q28" s="109">
        <v>882</v>
      </c>
      <c r="R28" s="106">
        <v>784</v>
      </c>
      <c r="S28" s="60">
        <v>1441</v>
      </c>
    </row>
    <row r="29" spans="1:19" s="12" customFormat="1" ht="18" customHeight="1">
      <c r="A29" s="9">
        <v>22</v>
      </c>
      <c r="B29" s="184" t="s">
        <v>52</v>
      </c>
      <c r="C29" s="192" t="s">
        <v>174</v>
      </c>
      <c r="D29" s="57">
        <v>18999</v>
      </c>
      <c r="E29" s="57">
        <v>18329</v>
      </c>
      <c r="F29" s="106">
        <v>655</v>
      </c>
      <c r="G29" s="314">
        <f t="shared" si="0"/>
        <v>0.0357357193518468</v>
      </c>
      <c r="H29" s="315">
        <f t="shared" si="1"/>
        <v>0.013257679087784385</v>
      </c>
      <c r="I29" s="57">
        <v>14415</v>
      </c>
      <c r="J29" s="53">
        <v>3669</v>
      </c>
      <c r="K29" s="53">
        <v>2</v>
      </c>
      <c r="L29" s="56">
        <v>215</v>
      </c>
      <c r="M29" s="56">
        <v>19</v>
      </c>
      <c r="N29" s="118">
        <v>9</v>
      </c>
      <c r="O29" s="56">
        <v>0</v>
      </c>
      <c r="P29" s="122">
        <v>243</v>
      </c>
      <c r="Q29" s="56">
        <v>155</v>
      </c>
      <c r="R29" s="57">
        <v>1121</v>
      </c>
      <c r="S29" s="56">
        <v>963</v>
      </c>
    </row>
    <row r="30" spans="1:19" s="12" customFormat="1" ht="18" customHeight="1">
      <c r="A30" s="9">
        <v>23</v>
      </c>
      <c r="B30" s="184" t="s">
        <v>53</v>
      </c>
      <c r="C30" s="192" t="s">
        <v>175</v>
      </c>
      <c r="D30" s="106">
        <v>39092</v>
      </c>
      <c r="E30" s="106">
        <v>37895</v>
      </c>
      <c r="F30" s="53">
        <v>1598</v>
      </c>
      <c r="G30" s="314">
        <f t="shared" si="0"/>
        <v>0.042169151603113866</v>
      </c>
      <c r="H30" s="315">
        <f t="shared" si="1"/>
        <v>0.01430267845362185</v>
      </c>
      <c r="I30" s="108">
        <v>12446</v>
      </c>
      <c r="J30" s="53">
        <v>24902</v>
      </c>
      <c r="K30" s="56">
        <v>5</v>
      </c>
      <c r="L30" s="107">
        <v>475</v>
      </c>
      <c r="M30" s="60">
        <v>49</v>
      </c>
      <c r="N30" s="118">
        <v>18</v>
      </c>
      <c r="O30" s="54">
        <v>0</v>
      </c>
      <c r="P30" s="55">
        <v>542</v>
      </c>
      <c r="Q30" s="56">
        <v>3257</v>
      </c>
      <c r="R30" s="57">
        <v>3687</v>
      </c>
      <c r="S30" s="56">
        <v>1701</v>
      </c>
    </row>
    <row r="31" spans="1:19" s="12" customFormat="1" ht="18" customHeight="1">
      <c r="A31" s="9">
        <v>24</v>
      </c>
      <c r="B31" s="184" t="s">
        <v>54</v>
      </c>
      <c r="C31" s="192" t="s">
        <v>176</v>
      </c>
      <c r="D31" s="161">
        <v>12828</v>
      </c>
      <c r="E31" s="161">
        <v>12403</v>
      </c>
      <c r="F31" s="212">
        <v>454</v>
      </c>
      <c r="G31" s="314">
        <f t="shared" si="0"/>
        <v>0.03660404740788519</v>
      </c>
      <c r="H31" s="315">
        <f t="shared" si="1"/>
        <v>0.013948238329436426</v>
      </c>
      <c r="I31" s="102">
        <v>6570</v>
      </c>
      <c r="J31" s="50">
        <v>5645</v>
      </c>
      <c r="K31" s="103">
        <v>15</v>
      </c>
      <c r="L31" s="41">
        <v>148</v>
      </c>
      <c r="M31" s="50">
        <v>18</v>
      </c>
      <c r="N31" s="41">
        <v>7</v>
      </c>
      <c r="O31" s="104">
        <v>0</v>
      </c>
      <c r="P31" s="104">
        <v>173</v>
      </c>
      <c r="Q31" s="105">
        <v>704</v>
      </c>
      <c r="R31" s="41">
        <v>965</v>
      </c>
      <c r="S31" s="105">
        <v>426</v>
      </c>
    </row>
    <row r="32" spans="1:19" s="12" customFormat="1" ht="18" customHeight="1">
      <c r="A32" s="9">
        <v>25</v>
      </c>
      <c r="B32" s="186" t="s">
        <v>55</v>
      </c>
      <c r="C32" s="194" t="s">
        <v>177</v>
      </c>
      <c r="D32" s="119">
        <v>10675</v>
      </c>
      <c r="E32" s="119">
        <v>10231</v>
      </c>
      <c r="F32" s="74">
        <v>282</v>
      </c>
      <c r="G32" s="316">
        <f t="shared" si="0"/>
        <v>0.027563288046134296</v>
      </c>
      <c r="H32" s="317">
        <f t="shared" si="1"/>
        <v>0.00977421561919656</v>
      </c>
      <c r="I32" s="119">
        <v>9164</v>
      </c>
      <c r="J32" s="74">
        <v>749</v>
      </c>
      <c r="K32" s="116">
        <v>218</v>
      </c>
      <c r="L32" s="121">
        <v>79</v>
      </c>
      <c r="M32" s="74">
        <v>11</v>
      </c>
      <c r="N32" s="121">
        <v>7</v>
      </c>
      <c r="O32" s="74">
        <v>3</v>
      </c>
      <c r="P32" s="73">
        <v>100</v>
      </c>
      <c r="Q32" s="74">
        <v>153</v>
      </c>
      <c r="R32" s="113">
        <v>612</v>
      </c>
      <c r="S32" s="74">
        <v>0</v>
      </c>
    </row>
    <row r="33" spans="1:19" s="12" customFormat="1" ht="18" customHeight="1">
      <c r="A33" s="9">
        <v>26</v>
      </c>
      <c r="B33" s="182" t="s">
        <v>56</v>
      </c>
      <c r="C33" s="196" t="s">
        <v>178</v>
      </c>
      <c r="D33" s="106">
        <v>10040</v>
      </c>
      <c r="E33" s="106">
        <v>9577</v>
      </c>
      <c r="F33" s="106">
        <v>514</v>
      </c>
      <c r="G33" s="312">
        <f t="shared" si="0"/>
        <v>0.053670251644565105</v>
      </c>
      <c r="H33" s="313">
        <f t="shared" si="1"/>
        <v>0.019630364414743657</v>
      </c>
      <c r="I33" s="108">
        <v>7277</v>
      </c>
      <c r="J33" s="60">
        <v>1894</v>
      </c>
      <c r="K33" s="108">
        <v>218</v>
      </c>
      <c r="L33" s="59">
        <v>154</v>
      </c>
      <c r="M33" s="109">
        <v>16</v>
      </c>
      <c r="N33" s="59">
        <v>16</v>
      </c>
      <c r="O33" s="59">
        <v>2</v>
      </c>
      <c r="P33" s="110">
        <v>188</v>
      </c>
      <c r="Q33" s="109">
        <v>721</v>
      </c>
      <c r="R33" s="106">
        <v>817</v>
      </c>
      <c r="S33" s="59">
        <v>451</v>
      </c>
    </row>
    <row r="34" spans="1:19" s="12" customFormat="1" ht="18" customHeight="1">
      <c r="A34" s="9">
        <v>27</v>
      </c>
      <c r="B34" s="184" t="s">
        <v>57</v>
      </c>
      <c r="C34" s="192" t="s">
        <v>179</v>
      </c>
      <c r="D34" s="57">
        <v>34342</v>
      </c>
      <c r="E34" s="52">
        <v>32650</v>
      </c>
      <c r="F34" s="56">
        <v>1647</v>
      </c>
      <c r="G34" s="314">
        <f t="shared" si="0"/>
        <v>0.050444104134762635</v>
      </c>
      <c r="H34" s="315">
        <f t="shared" si="1"/>
        <v>0.01773353751914242</v>
      </c>
      <c r="I34" s="52">
        <v>15265</v>
      </c>
      <c r="J34" s="53">
        <v>16806</v>
      </c>
      <c r="K34" s="56">
        <v>0</v>
      </c>
      <c r="L34" s="107">
        <v>493</v>
      </c>
      <c r="M34" s="56">
        <v>54</v>
      </c>
      <c r="N34" s="107">
        <v>30</v>
      </c>
      <c r="O34" s="107">
        <v>2</v>
      </c>
      <c r="P34" s="111">
        <v>579</v>
      </c>
      <c r="Q34" s="56">
        <v>3735</v>
      </c>
      <c r="R34" s="56">
        <v>2745</v>
      </c>
      <c r="S34" s="109">
        <v>1642</v>
      </c>
    </row>
    <row r="35" spans="1:19" s="10" customFormat="1" ht="18" customHeight="1">
      <c r="A35" s="9">
        <v>28</v>
      </c>
      <c r="B35" s="184" t="s">
        <v>58</v>
      </c>
      <c r="C35" s="192" t="s">
        <v>180</v>
      </c>
      <c r="D35" s="14">
        <v>21821</v>
      </c>
      <c r="E35" s="13">
        <v>21049</v>
      </c>
      <c r="F35" s="13">
        <v>816</v>
      </c>
      <c r="G35" s="314">
        <f t="shared" si="0"/>
        <v>0.03876668725355124</v>
      </c>
      <c r="H35" s="315">
        <f t="shared" si="1"/>
        <v>0.012304622547389425</v>
      </c>
      <c r="I35" s="161">
        <v>19126</v>
      </c>
      <c r="J35" s="13">
        <v>1664</v>
      </c>
      <c r="K35" s="13">
        <v>0</v>
      </c>
      <c r="L35" s="13">
        <v>221</v>
      </c>
      <c r="M35" s="13">
        <v>21</v>
      </c>
      <c r="N35" s="13">
        <v>17</v>
      </c>
      <c r="O35" s="41">
        <v>0</v>
      </c>
      <c r="P35" s="14">
        <v>259</v>
      </c>
      <c r="Q35" s="14">
        <v>985</v>
      </c>
      <c r="R35" s="13">
        <v>1121</v>
      </c>
      <c r="S35" s="71">
        <v>536</v>
      </c>
    </row>
    <row r="36" spans="1:19" s="10" customFormat="1" ht="18" customHeight="1">
      <c r="A36" s="9">
        <v>29</v>
      </c>
      <c r="B36" s="184" t="s">
        <v>59</v>
      </c>
      <c r="C36" s="192" t="s">
        <v>181</v>
      </c>
      <c r="D36" s="57">
        <v>8118</v>
      </c>
      <c r="E36" s="56">
        <v>7434</v>
      </c>
      <c r="F36" s="56">
        <v>306</v>
      </c>
      <c r="G36" s="314">
        <f t="shared" si="0"/>
        <v>0.04116222760290557</v>
      </c>
      <c r="H36" s="315">
        <f t="shared" si="1"/>
        <v>0.014527845036319613</v>
      </c>
      <c r="I36" s="57">
        <v>4035</v>
      </c>
      <c r="J36" s="56">
        <v>3046</v>
      </c>
      <c r="K36" s="108">
        <v>245</v>
      </c>
      <c r="L36" s="107">
        <v>84</v>
      </c>
      <c r="M36" s="107">
        <v>14</v>
      </c>
      <c r="N36" s="107">
        <v>7</v>
      </c>
      <c r="O36" s="107">
        <v>3</v>
      </c>
      <c r="P36" s="112">
        <v>108</v>
      </c>
      <c r="Q36" s="56">
        <v>362</v>
      </c>
      <c r="R36" s="106">
        <v>497</v>
      </c>
      <c r="S36" s="56">
        <v>229</v>
      </c>
    </row>
    <row r="37" spans="1:19" s="10" customFormat="1" ht="18" customHeight="1">
      <c r="A37" s="9">
        <v>30</v>
      </c>
      <c r="B37" s="207" t="s">
        <v>60</v>
      </c>
      <c r="C37" s="203" t="s">
        <v>5</v>
      </c>
      <c r="D37" s="113">
        <v>4489</v>
      </c>
      <c r="E37" s="115">
        <v>4276</v>
      </c>
      <c r="F37" s="115">
        <v>277</v>
      </c>
      <c r="G37" s="316">
        <f t="shared" si="0"/>
        <v>0.0647801683816651</v>
      </c>
      <c r="H37" s="317">
        <f t="shared" si="1"/>
        <v>0.0205799812909261</v>
      </c>
      <c r="I37" s="116">
        <v>3773</v>
      </c>
      <c r="J37" s="74">
        <v>368</v>
      </c>
      <c r="K37" s="74">
        <v>47</v>
      </c>
      <c r="L37" s="74">
        <v>81</v>
      </c>
      <c r="M37" s="74">
        <v>6</v>
      </c>
      <c r="N37" s="74">
        <v>1</v>
      </c>
      <c r="O37" s="74">
        <v>0</v>
      </c>
      <c r="P37" s="73">
        <v>88</v>
      </c>
      <c r="Q37" s="115">
        <v>116</v>
      </c>
      <c r="R37" s="74">
        <v>222</v>
      </c>
      <c r="S37" s="109">
        <v>28</v>
      </c>
    </row>
    <row r="38" spans="1:19" s="10" customFormat="1" ht="18" customHeight="1">
      <c r="A38" s="9">
        <v>31</v>
      </c>
      <c r="B38" s="182" t="s">
        <v>61</v>
      </c>
      <c r="C38" s="196" t="s">
        <v>182</v>
      </c>
      <c r="D38" s="58">
        <v>4966</v>
      </c>
      <c r="E38" s="60">
        <v>4846</v>
      </c>
      <c r="F38" s="60">
        <v>251</v>
      </c>
      <c r="G38" s="312">
        <f t="shared" si="0"/>
        <v>0.05179529508873298</v>
      </c>
      <c r="H38" s="313">
        <f t="shared" si="1"/>
        <v>0.0175402393726785</v>
      </c>
      <c r="I38" s="117">
        <v>3013</v>
      </c>
      <c r="J38" s="60">
        <v>1748</v>
      </c>
      <c r="K38" s="60">
        <v>0</v>
      </c>
      <c r="L38" s="60">
        <v>73</v>
      </c>
      <c r="M38" s="60">
        <v>9</v>
      </c>
      <c r="N38" s="60">
        <v>3</v>
      </c>
      <c r="O38" s="60">
        <v>0</v>
      </c>
      <c r="P38" s="61">
        <v>85</v>
      </c>
      <c r="Q38" s="60">
        <v>234</v>
      </c>
      <c r="R38" s="60">
        <v>257</v>
      </c>
      <c r="S38" s="59">
        <v>563</v>
      </c>
    </row>
    <row r="39" spans="1:19" s="12" customFormat="1" ht="18" customHeight="1">
      <c r="A39" s="9">
        <v>32</v>
      </c>
      <c r="B39" s="184" t="s">
        <v>62</v>
      </c>
      <c r="C39" s="192" t="s">
        <v>183</v>
      </c>
      <c r="D39" s="57">
        <v>5738</v>
      </c>
      <c r="E39" s="56">
        <v>5538</v>
      </c>
      <c r="F39" s="56">
        <v>343</v>
      </c>
      <c r="G39" s="314">
        <f t="shared" si="0"/>
        <v>0.06193571686529433</v>
      </c>
      <c r="H39" s="315">
        <f t="shared" si="1"/>
        <v>0.023835319609967497</v>
      </c>
      <c r="I39" s="118">
        <v>3024</v>
      </c>
      <c r="J39" s="56">
        <v>2372</v>
      </c>
      <c r="K39" s="56">
        <v>10</v>
      </c>
      <c r="L39" s="56">
        <v>111</v>
      </c>
      <c r="M39" s="56">
        <v>7</v>
      </c>
      <c r="N39" s="56">
        <v>9</v>
      </c>
      <c r="O39" s="56">
        <v>5</v>
      </c>
      <c r="P39" s="111">
        <v>132</v>
      </c>
      <c r="Q39" s="56">
        <v>271</v>
      </c>
      <c r="R39" s="56">
        <v>470</v>
      </c>
      <c r="S39" s="56">
        <v>676</v>
      </c>
    </row>
    <row r="40" spans="1:19" s="10" customFormat="1" ht="18" customHeight="1">
      <c r="A40" s="9">
        <v>33</v>
      </c>
      <c r="B40" s="184" t="s">
        <v>63</v>
      </c>
      <c r="C40" s="192" t="s">
        <v>184</v>
      </c>
      <c r="D40" s="57">
        <v>5390</v>
      </c>
      <c r="E40" s="56">
        <v>5080</v>
      </c>
      <c r="F40" s="56">
        <v>218</v>
      </c>
      <c r="G40" s="314">
        <f t="shared" si="0"/>
        <v>0.042913385826771656</v>
      </c>
      <c r="H40" s="315">
        <f t="shared" si="1"/>
        <v>0.01673228346456693</v>
      </c>
      <c r="I40" s="118">
        <v>3968</v>
      </c>
      <c r="J40" s="56">
        <v>1024</v>
      </c>
      <c r="K40" s="56">
        <v>3</v>
      </c>
      <c r="L40" s="56">
        <v>71</v>
      </c>
      <c r="M40" s="56">
        <v>10</v>
      </c>
      <c r="N40" s="56">
        <v>3</v>
      </c>
      <c r="O40" s="56">
        <v>1</v>
      </c>
      <c r="P40" s="111">
        <v>85</v>
      </c>
      <c r="Q40" s="56">
        <v>194</v>
      </c>
      <c r="R40" s="56">
        <v>229</v>
      </c>
      <c r="S40" s="56">
        <v>177</v>
      </c>
    </row>
    <row r="41" spans="1:19" s="10" customFormat="1" ht="18" customHeight="1">
      <c r="A41" s="9">
        <v>34</v>
      </c>
      <c r="B41" s="184" t="s">
        <v>64</v>
      </c>
      <c r="C41" s="192" t="s">
        <v>185</v>
      </c>
      <c r="D41" s="30">
        <v>7900</v>
      </c>
      <c r="E41" s="71">
        <v>7430</v>
      </c>
      <c r="F41" s="71">
        <v>368</v>
      </c>
      <c r="G41" s="314">
        <f t="shared" si="0"/>
        <v>0.04952893674293405</v>
      </c>
      <c r="H41" s="315">
        <f t="shared" si="1"/>
        <v>0.017765814266487216</v>
      </c>
      <c r="I41" s="39">
        <v>6409</v>
      </c>
      <c r="J41" s="38">
        <v>886</v>
      </c>
      <c r="K41" s="38">
        <v>3</v>
      </c>
      <c r="L41" s="38">
        <v>110</v>
      </c>
      <c r="M41" s="38">
        <v>12</v>
      </c>
      <c r="N41" s="38">
        <v>9</v>
      </c>
      <c r="O41" s="38">
        <v>1</v>
      </c>
      <c r="P41" s="38">
        <v>132</v>
      </c>
      <c r="Q41" s="38">
        <v>221</v>
      </c>
      <c r="R41" s="38">
        <v>364</v>
      </c>
      <c r="S41" s="38">
        <v>94</v>
      </c>
    </row>
    <row r="42" spans="1:19" s="10" customFormat="1" ht="18" customHeight="1">
      <c r="A42" s="9">
        <v>35</v>
      </c>
      <c r="B42" s="207" t="s">
        <v>65</v>
      </c>
      <c r="C42" s="203" t="s">
        <v>186</v>
      </c>
      <c r="D42" s="119">
        <v>9497</v>
      </c>
      <c r="E42" s="74">
        <v>8908</v>
      </c>
      <c r="F42" s="74">
        <v>530</v>
      </c>
      <c r="G42" s="316">
        <f t="shared" si="0"/>
        <v>0.05949708127525819</v>
      </c>
      <c r="H42" s="317">
        <f t="shared" si="1"/>
        <v>0.020655590480466997</v>
      </c>
      <c r="I42" s="135">
        <v>7482</v>
      </c>
      <c r="J42" s="74">
        <v>1242</v>
      </c>
      <c r="K42" s="74">
        <v>0</v>
      </c>
      <c r="L42" s="74">
        <v>167</v>
      </c>
      <c r="M42" s="74">
        <v>12</v>
      </c>
      <c r="N42" s="74">
        <v>5</v>
      </c>
      <c r="O42" s="74">
        <v>0</v>
      </c>
      <c r="P42" s="73">
        <v>184</v>
      </c>
      <c r="Q42" s="74">
        <v>158</v>
      </c>
      <c r="R42" s="74">
        <v>415</v>
      </c>
      <c r="S42" s="74">
        <v>162</v>
      </c>
    </row>
    <row r="43" spans="1:19" s="10" customFormat="1" ht="18" customHeight="1">
      <c r="A43" s="9">
        <v>36</v>
      </c>
      <c r="B43" s="206" t="s">
        <v>66</v>
      </c>
      <c r="C43" s="204" t="s">
        <v>187</v>
      </c>
      <c r="D43" s="58">
        <v>6030</v>
      </c>
      <c r="E43" s="60">
        <v>5664</v>
      </c>
      <c r="F43" s="60">
        <v>344</v>
      </c>
      <c r="G43" s="312">
        <f t="shared" si="0"/>
        <v>0.06073446327683616</v>
      </c>
      <c r="H43" s="313">
        <f t="shared" si="1"/>
        <v>0.026483050847457626</v>
      </c>
      <c r="I43" s="117">
        <v>2623</v>
      </c>
      <c r="J43" s="60">
        <v>2869</v>
      </c>
      <c r="K43" s="60">
        <v>22</v>
      </c>
      <c r="L43" s="60">
        <v>132</v>
      </c>
      <c r="M43" s="60">
        <v>11</v>
      </c>
      <c r="N43" s="60">
        <v>7</v>
      </c>
      <c r="O43" s="60">
        <v>0</v>
      </c>
      <c r="P43" s="61">
        <v>150</v>
      </c>
      <c r="Q43" s="60">
        <v>710</v>
      </c>
      <c r="R43" s="60">
        <v>958</v>
      </c>
      <c r="S43" s="60">
        <v>156</v>
      </c>
    </row>
    <row r="44" spans="1:19" s="12" customFormat="1" ht="18" customHeight="1">
      <c r="A44" s="9">
        <v>37</v>
      </c>
      <c r="B44" s="184" t="s">
        <v>67</v>
      </c>
      <c r="C44" s="192" t="s">
        <v>188</v>
      </c>
      <c r="D44" s="57">
        <v>4418</v>
      </c>
      <c r="E44" s="56">
        <v>4242</v>
      </c>
      <c r="F44" s="56">
        <v>227</v>
      </c>
      <c r="G44" s="314">
        <f t="shared" si="0"/>
        <v>0.05351249410655351</v>
      </c>
      <c r="H44" s="315">
        <f t="shared" si="1"/>
        <v>0.01933050447901933</v>
      </c>
      <c r="I44" s="118">
        <v>3656</v>
      </c>
      <c r="J44" s="56">
        <v>504</v>
      </c>
      <c r="K44" s="56">
        <v>0</v>
      </c>
      <c r="L44" s="56">
        <v>62</v>
      </c>
      <c r="M44" s="56">
        <v>12</v>
      </c>
      <c r="N44" s="56">
        <v>8</v>
      </c>
      <c r="O44" s="56">
        <v>0</v>
      </c>
      <c r="P44" s="111">
        <v>82</v>
      </c>
      <c r="Q44" s="56">
        <v>78</v>
      </c>
      <c r="R44" s="56">
        <v>241</v>
      </c>
      <c r="S44" s="56">
        <v>67</v>
      </c>
    </row>
    <row r="45" spans="1:19" s="10" customFormat="1" ht="18" customHeight="1">
      <c r="A45" s="9">
        <v>38</v>
      </c>
      <c r="B45" s="184" t="s">
        <v>68</v>
      </c>
      <c r="C45" s="192" t="s">
        <v>189</v>
      </c>
      <c r="D45" s="57">
        <v>6893</v>
      </c>
      <c r="E45" s="56">
        <v>6458</v>
      </c>
      <c r="F45" s="56">
        <v>459</v>
      </c>
      <c r="G45" s="314">
        <f t="shared" si="0"/>
        <v>0.07107463611025085</v>
      </c>
      <c r="H45" s="315">
        <f t="shared" si="1"/>
        <v>0.02260761845772685</v>
      </c>
      <c r="I45" s="118">
        <v>5709</v>
      </c>
      <c r="J45" s="56">
        <v>603</v>
      </c>
      <c r="K45" s="56">
        <v>0</v>
      </c>
      <c r="L45" s="56">
        <v>130</v>
      </c>
      <c r="M45" s="56">
        <v>10</v>
      </c>
      <c r="N45" s="56">
        <v>6</v>
      </c>
      <c r="O45" s="56">
        <v>0</v>
      </c>
      <c r="P45" s="111">
        <v>146</v>
      </c>
      <c r="Q45" s="56">
        <v>224</v>
      </c>
      <c r="R45" s="56">
        <v>586</v>
      </c>
      <c r="S45" s="56">
        <v>337</v>
      </c>
    </row>
    <row r="46" spans="1:19" s="32" customFormat="1" ht="18" customHeight="1">
      <c r="A46" s="9">
        <v>39</v>
      </c>
      <c r="B46" s="184" t="s">
        <v>69</v>
      </c>
      <c r="C46" s="192" t="s">
        <v>190</v>
      </c>
      <c r="D46" s="40">
        <v>2720</v>
      </c>
      <c r="E46" s="13">
        <v>2336</v>
      </c>
      <c r="F46" s="13">
        <v>120</v>
      </c>
      <c r="G46" s="314">
        <f t="shared" si="0"/>
        <v>0.05136986301369863</v>
      </c>
      <c r="H46" s="315">
        <f t="shared" si="1"/>
        <v>0.015839041095890412</v>
      </c>
      <c r="I46" s="15">
        <v>2214</v>
      </c>
      <c r="J46" s="13">
        <v>83</v>
      </c>
      <c r="K46" s="13">
        <v>2</v>
      </c>
      <c r="L46" s="13">
        <v>33</v>
      </c>
      <c r="M46" s="13">
        <v>2</v>
      </c>
      <c r="N46" s="13">
        <v>2</v>
      </c>
      <c r="O46" s="13">
        <v>0</v>
      </c>
      <c r="P46" s="41">
        <v>37</v>
      </c>
      <c r="Q46" s="13">
        <v>58</v>
      </c>
      <c r="R46" s="13">
        <v>138</v>
      </c>
      <c r="S46" s="13">
        <v>32</v>
      </c>
    </row>
    <row r="47" spans="1:19" s="10" customFormat="1" ht="18" customHeight="1">
      <c r="A47" s="9">
        <v>40</v>
      </c>
      <c r="B47" s="207" t="s">
        <v>70</v>
      </c>
      <c r="C47" s="203" t="s">
        <v>191</v>
      </c>
      <c r="D47" s="119">
        <v>20655</v>
      </c>
      <c r="E47" s="74">
        <v>19070</v>
      </c>
      <c r="F47" s="74">
        <v>1433</v>
      </c>
      <c r="G47" s="316">
        <f t="shared" si="0"/>
        <v>0.0751442055584688</v>
      </c>
      <c r="H47" s="317">
        <f t="shared" si="1"/>
        <v>0.030204509701101206</v>
      </c>
      <c r="I47" s="119">
        <v>17548</v>
      </c>
      <c r="J47" s="74">
        <v>623</v>
      </c>
      <c r="K47" s="74">
        <v>323</v>
      </c>
      <c r="L47" s="74">
        <v>415</v>
      </c>
      <c r="M47" s="74">
        <v>51</v>
      </c>
      <c r="N47" s="74">
        <v>34</v>
      </c>
      <c r="O47" s="74">
        <v>76</v>
      </c>
      <c r="P47" s="73">
        <v>576</v>
      </c>
      <c r="Q47" s="74">
        <v>709</v>
      </c>
      <c r="R47" s="74">
        <v>1029</v>
      </c>
      <c r="S47" s="74">
        <v>262</v>
      </c>
    </row>
    <row r="48" spans="1:19" s="10" customFormat="1" ht="18" customHeight="1">
      <c r="A48" s="9">
        <v>41</v>
      </c>
      <c r="B48" s="182" t="s">
        <v>71</v>
      </c>
      <c r="C48" s="204" t="s">
        <v>192</v>
      </c>
      <c r="D48" s="58">
        <v>7718</v>
      </c>
      <c r="E48" s="60">
        <v>7550</v>
      </c>
      <c r="F48" s="60">
        <v>541</v>
      </c>
      <c r="G48" s="312">
        <f t="shared" si="0"/>
        <v>0.07165562913907285</v>
      </c>
      <c r="H48" s="313">
        <f t="shared" si="1"/>
        <v>0.026357615894039736</v>
      </c>
      <c r="I48" s="117">
        <v>6859</v>
      </c>
      <c r="J48" s="60">
        <v>479</v>
      </c>
      <c r="K48" s="60">
        <v>13</v>
      </c>
      <c r="L48" s="60">
        <v>178</v>
      </c>
      <c r="M48" s="60">
        <v>16</v>
      </c>
      <c r="N48" s="60">
        <v>5</v>
      </c>
      <c r="O48" s="60">
        <v>0</v>
      </c>
      <c r="P48" s="61">
        <v>199</v>
      </c>
      <c r="Q48" s="60">
        <v>319</v>
      </c>
      <c r="R48" s="60">
        <v>482</v>
      </c>
      <c r="S48" s="60">
        <v>172</v>
      </c>
    </row>
    <row r="49" spans="1:19" s="32" customFormat="1" ht="18" customHeight="1">
      <c r="A49" s="9">
        <v>42</v>
      </c>
      <c r="B49" s="184" t="s">
        <v>72</v>
      </c>
      <c r="C49" s="192" t="s">
        <v>193</v>
      </c>
      <c r="D49" s="57">
        <v>6188</v>
      </c>
      <c r="E49" s="56">
        <v>5913</v>
      </c>
      <c r="F49" s="56">
        <v>495</v>
      </c>
      <c r="G49" s="314">
        <f t="shared" si="0"/>
        <v>0.0837138508371385</v>
      </c>
      <c r="H49" s="315">
        <f t="shared" si="1"/>
        <v>0.029595805851513612</v>
      </c>
      <c r="I49" s="118">
        <v>4614</v>
      </c>
      <c r="J49" s="56">
        <v>1124</v>
      </c>
      <c r="K49" s="56">
        <v>0</v>
      </c>
      <c r="L49" s="56">
        <v>148</v>
      </c>
      <c r="M49" s="56">
        <v>21</v>
      </c>
      <c r="N49" s="56">
        <v>6</v>
      </c>
      <c r="O49" s="56">
        <v>0</v>
      </c>
      <c r="P49" s="111">
        <v>175</v>
      </c>
      <c r="Q49" s="56">
        <v>266</v>
      </c>
      <c r="R49" s="56">
        <v>380</v>
      </c>
      <c r="S49" s="56">
        <v>107</v>
      </c>
    </row>
    <row r="50" spans="1:19" s="10" customFormat="1" ht="18" customHeight="1">
      <c r="A50" s="9">
        <v>43</v>
      </c>
      <c r="B50" s="184" t="s">
        <v>73</v>
      </c>
      <c r="C50" s="192" t="s">
        <v>194</v>
      </c>
      <c r="D50" s="57">
        <v>9282</v>
      </c>
      <c r="E50" s="56">
        <v>8959</v>
      </c>
      <c r="F50" s="56">
        <v>747</v>
      </c>
      <c r="G50" s="314">
        <f t="shared" si="0"/>
        <v>0.08337984150016743</v>
      </c>
      <c r="H50" s="315">
        <f t="shared" si="1"/>
        <v>0.02991405290769059</v>
      </c>
      <c r="I50" s="118">
        <v>7605</v>
      </c>
      <c r="J50" s="56">
        <v>578</v>
      </c>
      <c r="K50" s="56">
        <v>508</v>
      </c>
      <c r="L50" s="56">
        <v>226</v>
      </c>
      <c r="M50" s="56">
        <v>29</v>
      </c>
      <c r="N50" s="56">
        <v>13</v>
      </c>
      <c r="O50" s="56">
        <v>0</v>
      </c>
      <c r="P50" s="111">
        <v>268</v>
      </c>
      <c r="Q50" s="56">
        <v>231</v>
      </c>
      <c r="R50" s="56">
        <v>537</v>
      </c>
      <c r="S50" s="56">
        <v>181</v>
      </c>
    </row>
    <row r="51" spans="1:19" s="12" customFormat="1" ht="18" customHeight="1">
      <c r="A51" s="9">
        <v>44</v>
      </c>
      <c r="B51" s="184" t="s">
        <v>74</v>
      </c>
      <c r="C51" s="192" t="s">
        <v>195</v>
      </c>
      <c r="D51" s="57">
        <v>5491</v>
      </c>
      <c r="E51" s="56">
        <v>5133</v>
      </c>
      <c r="F51" s="56">
        <v>395</v>
      </c>
      <c r="G51" s="314">
        <f t="shared" si="0"/>
        <v>0.07695304889927918</v>
      </c>
      <c r="H51" s="315">
        <f t="shared" si="1"/>
        <v>0.026690044808104423</v>
      </c>
      <c r="I51" s="118">
        <v>4230</v>
      </c>
      <c r="J51" s="56">
        <v>766</v>
      </c>
      <c r="K51" s="56">
        <v>0</v>
      </c>
      <c r="L51" s="56">
        <v>123</v>
      </c>
      <c r="M51" s="56">
        <v>12</v>
      </c>
      <c r="N51" s="56">
        <v>2</v>
      </c>
      <c r="O51" s="56">
        <v>0</v>
      </c>
      <c r="P51" s="111">
        <v>137</v>
      </c>
      <c r="Q51" s="56">
        <v>84</v>
      </c>
      <c r="R51" s="56">
        <v>245</v>
      </c>
      <c r="S51" s="56">
        <v>60</v>
      </c>
    </row>
    <row r="52" spans="1:19" s="12" customFormat="1" ht="18" customHeight="1">
      <c r="A52" s="9">
        <v>45</v>
      </c>
      <c r="B52" s="207" t="s">
        <v>75</v>
      </c>
      <c r="C52" s="203" t="s">
        <v>196</v>
      </c>
      <c r="D52" s="119">
        <v>6316</v>
      </c>
      <c r="E52" s="53">
        <v>5745</v>
      </c>
      <c r="F52" s="53">
        <v>605</v>
      </c>
      <c r="G52" s="316">
        <f t="shared" si="0"/>
        <v>0.10530896431679722</v>
      </c>
      <c r="H52" s="317">
        <f t="shared" si="1"/>
        <v>0.03237597911227154</v>
      </c>
      <c r="I52" s="135">
        <v>5249</v>
      </c>
      <c r="J52" s="74">
        <v>305</v>
      </c>
      <c r="K52" s="74">
        <v>5</v>
      </c>
      <c r="L52" s="74">
        <v>171</v>
      </c>
      <c r="M52" s="74">
        <v>10</v>
      </c>
      <c r="N52" s="74">
        <v>5</v>
      </c>
      <c r="O52" s="74">
        <v>0</v>
      </c>
      <c r="P52" s="73">
        <v>186</v>
      </c>
      <c r="Q52" s="74">
        <v>128</v>
      </c>
      <c r="R52" s="74">
        <v>233</v>
      </c>
      <c r="S52" s="53">
        <v>103</v>
      </c>
    </row>
    <row r="53" spans="1:19" s="10" customFormat="1" ht="18" customHeight="1">
      <c r="A53" s="9">
        <v>46</v>
      </c>
      <c r="B53" s="206" t="s">
        <v>76</v>
      </c>
      <c r="C53" s="204" t="s">
        <v>6</v>
      </c>
      <c r="D53" s="58">
        <v>9406</v>
      </c>
      <c r="E53" s="59">
        <v>8893</v>
      </c>
      <c r="F53" s="59">
        <v>767</v>
      </c>
      <c r="G53" s="318">
        <f t="shared" si="0"/>
        <v>0.08624761048015293</v>
      </c>
      <c r="H53" s="319">
        <f t="shared" si="1"/>
        <v>0.02721241425840549</v>
      </c>
      <c r="I53" s="117">
        <v>7574</v>
      </c>
      <c r="J53" s="60">
        <v>1075</v>
      </c>
      <c r="K53" s="60">
        <v>2</v>
      </c>
      <c r="L53" s="60">
        <v>215</v>
      </c>
      <c r="M53" s="60">
        <v>19</v>
      </c>
      <c r="N53" s="60">
        <v>8</v>
      </c>
      <c r="O53" s="60">
        <v>0</v>
      </c>
      <c r="P53" s="61">
        <v>242</v>
      </c>
      <c r="Q53" s="60">
        <v>156</v>
      </c>
      <c r="R53" s="60">
        <v>524</v>
      </c>
      <c r="S53" s="59">
        <v>53</v>
      </c>
    </row>
    <row r="54" spans="1:19" s="10" customFormat="1" ht="18" customHeight="1">
      <c r="A54" s="9">
        <v>47</v>
      </c>
      <c r="B54" s="207" t="s">
        <v>77</v>
      </c>
      <c r="C54" s="203" t="s">
        <v>197</v>
      </c>
      <c r="D54" s="113">
        <v>17435</v>
      </c>
      <c r="E54" s="115">
        <v>14362</v>
      </c>
      <c r="F54" s="115">
        <v>1462</v>
      </c>
      <c r="G54" s="316">
        <f t="shared" si="0"/>
        <v>0.10179640718562874</v>
      </c>
      <c r="H54" s="317">
        <f t="shared" si="1"/>
        <v>0.0362066564545328</v>
      </c>
      <c r="I54" s="116">
        <v>6574</v>
      </c>
      <c r="J54" s="115">
        <v>7166</v>
      </c>
      <c r="K54" s="115">
        <v>102</v>
      </c>
      <c r="L54" s="115">
        <v>437</v>
      </c>
      <c r="M54" s="116">
        <v>40</v>
      </c>
      <c r="N54" s="121">
        <v>16</v>
      </c>
      <c r="O54" s="115">
        <v>27</v>
      </c>
      <c r="P54" s="114">
        <v>520</v>
      </c>
      <c r="Q54" s="113">
        <v>637</v>
      </c>
      <c r="R54" s="115">
        <v>669</v>
      </c>
      <c r="S54" s="115">
        <v>252</v>
      </c>
    </row>
    <row r="55" spans="1:19" s="10" customFormat="1" ht="18" customHeight="1">
      <c r="A55" s="9"/>
      <c r="B55" s="19"/>
      <c r="C55" s="20"/>
      <c r="D55" s="16"/>
      <c r="E55" s="42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42"/>
      <c r="Q55" s="16"/>
      <c r="R55" s="16"/>
      <c r="S55" s="16"/>
    </row>
    <row r="56" spans="1:19" s="10" customFormat="1" ht="18" customHeight="1">
      <c r="A56" s="9"/>
      <c r="B56" s="456" t="s">
        <v>7</v>
      </c>
      <c r="C56" s="457"/>
      <c r="D56" s="458">
        <f>SUM(D8:D54)</f>
        <v>607099</v>
      </c>
      <c r="E56" s="458">
        <f aca="true" t="shared" si="2" ref="E56:S56">SUM(E8:E54)</f>
        <v>573525</v>
      </c>
      <c r="F56" s="458">
        <f t="shared" si="2"/>
        <v>33288</v>
      </c>
      <c r="G56" s="166">
        <f>F56/E56</f>
        <v>0.05804106185432196</v>
      </c>
      <c r="H56" s="167">
        <f>P56/E56</f>
        <v>0.020503029510483415</v>
      </c>
      <c r="I56" s="458">
        <f t="shared" si="2"/>
        <v>382933</v>
      </c>
      <c r="J56" s="458">
        <f t="shared" si="2"/>
        <v>173186</v>
      </c>
      <c r="K56" s="458">
        <f t="shared" si="2"/>
        <v>5647</v>
      </c>
      <c r="L56" s="458">
        <f t="shared" si="2"/>
        <v>9969</v>
      </c>
      <c r="M56" s="458">
        <f t="shared" si="2"/>
        <v>1110</v>
      </c>
      <c r="N56" s="458">
        <f t="shared" si="2"/>
        <v>520</v>
      </c>
      <c r="O56" s="458">
        <f t="shared" si="2"/>
        <v>160</v>
      </c>
      <c r="P56" s="458">
        <f t="shared" si="2"/>
        <v>11759</v>
      </c>
      <c r="Q56" s="458">
        <f t="shared" si="2"/>
        <v>27181</v>
      </c>
      <c r="R56" s="458">
        <f t="shared" si="2"/>
        <v>38687</v>
      </c>
      <c r="S56" s="458">
        <f t="shared" si="2"/>
        <v>21082</v>
      </c>
    </row>
    <row r="57" spans="1:19" s="10" customFormat="1" ht="18" customHeight="1" thickBot="1">
      <c r="A57" s="17"/>
      <c r="B57" s="459"/>
      <c r="C57" s="460"/>
      <c r="D57" s="461"/>
      <c r="E57" s="461"/>
      <c r="F57" s="461"/>
      <c r="G57" s="461"/>
      <c r="H57" s="461"/>
      <c r="I57" s="461"/>
      <c r="J57" s="461"/>
      <c r="K57" s="461"/>
      <c r="L57" s="461"/>
      <c r="M57" s="461"/>
      <c r="N57" s="461"/>
      <c r="O57" s="461"/>
      <c r="P57" s="461"/>
      <c r="Q57" s="461"/>
      <c r="R57" s="461"/>
      <c r="S57" s="462"/>
    </row>
    <row r="58" spans="1:19" s="10" customFormat="1" ht="18" customHeight="1" thickBot="1">
      <c r="A58" s="9"/>
      <c r="B58" s="463" t="s">
        <v>306</v>
      </c>
      <c r="C58" s="464"/>
      <c r="D58" s="465">
        <f>D56+D159</f>
        <v>1085174</v>
      </c>
      <c r="E58" s="465">
        <f aca="true" t="shared" si="3" ref="E58:S58">E56+E159</f>
        <v>1014538</v>
      </c>
      <c r="F58" s="465">
        <f t="shared" si="3"/>
        <v>60545</v>
      </c>
      <c r="G58" s="466">
        <f>F58/E58</f>
        <v>0.05967740981609363</v>
      </c>
      <c r="H58" s="467">
        <f>P58/E58</f>
        <v>0.020778916117484017</v>
      </c>
      <c r="I58" s="465">
        <f t="shared" si="3"/>
        <v>638342</v>
      </c>
      <c r="J58" s="465">
        <f t="shared" si="3"/>
        <v>349432</v>
      </c>
      <c r="K58" s="465">
        <f t="shared" si="3"/>
        <v>5683</v>
      </c>
      <c r="L58" s="465">
        <f t="shared" si="3"/>
        <v>18040</v>
      </c>
      <c r="M58" s="465">
        <f t="shared" si="3"/>
        <v>2004</v>
      </c>
      <c r="N58" s="465">
        <f t="shared" si="3"/>
        <v>877</v>
      </c>
      <c r="O58" s="465">
        <f t="shared" si="3"/>
        <v>160</v>
      </c>
      <c r="P58" s="465">
        <f t="shared" si="3"/>
        <v>21081</v>
      </c>
      <c r="Q58" s="465">
        <f t="shared" si="3"/>
        <v>60606</v>
      </c>
      <c r="R58" s="465">
        <f t="shared" si="3"/>
        <v>73772</v>
      </c>
      <c r="S58" s="468">
        <f t="shared" si="3"/>
        <v>46545</v>
      </c>
    </row>
    <row r="59" spans="1:19" s="10" customFormat="1" ht="18" customHeight="1">
      <c r="A59" s="9"/>
      <c r="B59" s="469"/>
      <c r="C59" s="470"/>
      <c r="D59" s="471"/>
      <c r="E59" s="471"/>
      <c r="F59" s="471"/>
      <c r="G59" s="471"/>
      <c r="H59" s="471"/>
      <c r="I59" s="471"/>
      <c r="J59" s="471"/>
      <c r="K59" s="471"/>
      <c r="L59" s="471"/>
      <c r="M59" s="471"/>
      <c r="N59" s="471"/>
      <c r="O59" s="471"/>
      <c r="P59" s="471"/>
      <c r="Q59" s="471"/>
      <c r="R59" s="471"/>
      <c r="S59" s="471"/>
    </row>
    <row r="60" spans="1:19" s="10" customFormat="1" ht="18" customHeight="1">
      <c r="A60" s="9"/>
      <c r="B60" s="472" t="s">
        <v>316</v>
      </c>
      <c r="C60" s="470"/>
      <c r="D60" s="471"/>
      <c r="E60" s="471"/>
      <c r="F60" s="471"/>
      <c r="G60" s="471"/>
      <c r="H60" s="471"/>
      <c r="I60" s="471"/>
      <c r="J60" s="471"/>
      <c r="K60" s="471"/>
      <c r="L60" s="471"/>
      <c r="M60" s="471"/>
      <c r="N60" s="471"/>
      <c r="O60" s="471"/>
      <c r="P60" s="471"/>
      <c r="Q60" s="471"/>
      <c r="R60" s="471"/>
      <c r="S60" s="471"/>
    </row>
    <row r="61" spans="1:19" s="10" customFormat="1" ht="18" customHeight="1">
      <c r="A61" s="9"/>
      <c r="B61" s="472"/>
      <c r="C61" s="470"/>
      <c r="D61" s="471"/>
      <c r="E61" s="471"/>
      <c r="F61" s="471"/>
      <c r="G61" s="471"/>
      <c r="H61" s="471"/>
      <c r="I61" s="471"/>
      <c r="J61" s="471"/>
      <c r="K61" s="471"/>
      <c r="L61" s="471"/>
      <c r="M61" s="471"/>
      <c r="N61" s="471"/>
      <c r="O61" s="471"/>
      <c r="P61" s="471"/>
      <c r="Q61" s="471"/>
      <c r="R61" s="471"/>
      <c r="S61" s="471"/>
    </row>
    <row r="62" spans="1:19" s="10" customFormat="1" ht="18" customHeight="1">
      <c r="A62" s="9"/>
      <c r="B62" s="473"/>
      <c r="C62" s="474"/>
      <c r="D62" s="475" t="s">
        <v>19</v>
      </c>
      <c r="E62" s="475" t="s">
        <v>20</v>
      </c>
      <c r="F62" s="475" t="s">
        <v>233</v>
      </c>
      <c r="G62" s="476" t="s">
        <v>326</v>
      </c>
      <c r="H62" s="476" t="s">
        <v>327</v>
      </c>
      <c r="I62" s="477" t="s">
        <v>17</v>
      </c>
      <c r="J62" s="478"/>
      <c r="K62" s="479"/>
      <c r="L62" s="477" t="s">
        <v>18</v>
      </c>
      <c r="M62" s="478"/>
      <c r="N62" s="478"/>
      <c r="O62" s="478"/>
      <c r="P62" s="479"/>
      <c r="Q62" s="475" t="s">
        <v>235</v>
      </c>
      <c r="R62" s="475" t="s">
        <v>236</v>
      </c>
      <c r="S62" s="475" t="s">
        <v>237</v>
      </c>
    </row>
    <row r="63" spans="1:19" s="10" customFormat="1" ht="18" customHeight="1">
      <c r="A63" s="9"/>
      <c r="B63" s="480"/>
      <c r="C63" s="481"/>
      <c r="D63" s="482"/>
      <c r="E63" s="482"/>
      <c r="F63" s="482"/>
      <c r="G63" s="483"/>
      <c r="H63" s="483"/>
      <c r="I63" s="484"/>
      <c r="J63" s="485"/>
      <c r="K63" s="486"/>
      <c r="L63" s="487"/>
      <c r="M63" s="488"/>
      <c r="N63" s="488"/>
      <c r="O63" s="488"/>
      <c r="P63" s="489"/>
      <c r="Q63" s="482"/>
      <c r="R63" s="482"/>
      <c r="S63" s="482"/>
    </row>
    <row r="64" spans="1:19" s="10" customFormat="1" ht="18" customHeight="1">
      <c r="A64" s="9"/>
      <c r="B64" s="480"/>
      <c r="C64" s="481"/>
      <c r="D64" s="490"/>
      <c r="E64" s="490"/>
      <c r="F64" s="490"/>
      <c r="G64" s="483"/>
      <c r="H64" s="483"/>
      <c r="I64" s="491" t="s">
        <v>24</v>
      </c>
      <c r="J64" s="491" t="s">
        <v>23</v>
      </c>
      <c r="K64" s="491" t="s">
        <v>301</v>
      </c>
      <c r="L64" s="491" t="s">
        <v>0</v>
      </c>
      <c r="M64" s="491" t="s">
        <v>1</v>
      </c>
      <c r="N64" s="491" t="s">
        <v>2</v>
      </c>
      <c r="O64" s="492" t="s">
        <v>302</v>
      </c>
      <c r="P64" s="493" t="s">
        <v>3</v>
      </c>
      <c r="Q64" s="490"/>
      <c r="R64" s="490"/>
      <c r="S64" s="490"/>
    </row>
    <row r="65" spans="1:19" s="10" customFormat="1" ht="18" customHeight="1">
      <c r="A65" s="9"/>
      <c r="B65" s="494"/>
      <c r="C65" s="495"/>
      <c r="D65" s="149" t="s">
        <v>21</v>
      </c>
      <c r="E65" s="149" t="s">
        <v>21</v>
      </c>
      <c r="F65" s="149" t="s">
        <v>22</v>
      </c>
      <c r="G65" s="278" t="s">
        <v>328</v>
      </c>
      <c r="H65" s="278" t="s">
        <v>329</v>
      </c>
      <c r="I65" s="496" t="s">
        <v>21</v>
      </c>
      <c r="J65" s="496" t="s">
        <v>21</v>
      </c>
      <c r="K65" s="496" t="s">
        <v>21</v>
      </c>
      <c r="L65" s="497" t="s">
        <v>21</v>
      </c>
      <c r="M65" s="496" t="s">
        <v>21</v>
      </c>
      <c r="N65" s="496" t="s">
        <v>21</v>
      </c>
      <c r="O65" s="496" t="s">
        <v>21</v>
      </c>
      <c r="P65" s="496" t="s">
        <v>21</v>
      </c>
      <c r="Q65" s="149" t="s">
        <v>21</v>
      </c>
      <c r="R65" s="149" t="s">
        <v>21</v>
      </c>
      <c r="S65" s="149" t="s">
        <v>21</v>
      </c>
    </row>
    <row r="66" spans="1:19" s="12" customFormat="1" ht="18" customHeight="1">
      <c r="A66" s="11">
        <v>1</v>
      </c>
      <c r="B66" s="182" t="s">
        <v>228</v>
      </c>
      <c r="C66" s="183" t="s">
        <v>198</v>
      </c>
      <c r="D66" s="208">
        <v>14977</v>
      </c>
      <c r="E66" s="209">
        <v>14258</v>
      </c>
      <c r="F66" s="208">
        <v>1195</v>
      </c>
      <c r="G66" s="162">
        <f>F66/E66</f>
        <v>0.08381259643708795</v>
      </c>
      <c r="H66" s="163">
        <f>P66/E66</f>
        <v>0.02672184037031842</v>
      </c>
      <c r="I66" s="208">
        <v>9029</v>
      </c>
      <c r="J66" s="208">
        <v>4848</v>
      </c>
      <c r="K66" s="208">
        <v>0</v>
      </c>
      <c r="L66" s="210">
        <v>342</v>
      </c>
      <c r="M66" s="208">
        <v>28</v>
      </c>
      <c r="N66" s="208">
        <v>11</v>
      </c>
      <c r="O66" s="208">
        <v>0</v>
      </c>
      <c r="P66" s="208">
        <v>381</v>
      </c>
      <c r="Q66" s="208">
        <v>418</v>
      </c>
      <c r="R66" s="208">
        <v>0</v>
      </c>
      <c r="S66" s="208">
        <v>0</v>
      </c>
    </row>
    <row r="67" spans="1:19" s="10" customFormat="1" ht="18" customHeight="1">
      <c r="A67" s="9">
        <v>4</v>
      </c>
      <c r="B67" s="184" t="s">
        <v>78</v>
      </c>
      <c r="C67" s="185" t="s">
        <v>199</v>
      </c>
      <c r="D67" s="56">
        <v>9351</v>
      </c>
      <c r="E67" s="118">
        <v>9145</v>
      </c>
      <c r="F67" s="56">
        <v>710</v>
      </c>
      <c r="G67" s="164">
        <f aca="true" t="shared" si="4" ref="G67:G130">F67/E67</f>
        <v>0.07763805358119191</v>
      </c>
      <c r="H67" s="165">
        <f aca="true" t="shared" si="5" ref="H67:H130">P67/E67</f>
        <v>0.027009294696555494</v>
      </c>
      <c r="I67" s="56">
        <v>3388</v>
      </c>
      <c r="J67" s="118">
        <v>5510</v>
      </c>
      <c r="K67" s="56">
        <v>0</v>
      </c>
      <c r="L67" s="118">
        <v>231</v>
      </c>
      <c r="M67" s="56">
        <v>16</v>
      </c>
      <c r="N67" s="118">
        <v>0</v>
      </c>
      <c r="O67" s="56">
        <v>0</v>
      </c>
      <c r="P67" s="118">
        <v>247</v>
      </c>
      <c r="Q67" s="56">
        <v>133</v>
      </c>
      <c r="R67" s="118">
        <v>555</v>
      </c>
      <c r="S67" s="56">
        <v>750</v>
      </c>
    </row>
    <row r="68" spans="1:19" s="10" customFormat="1" ht="18" customHeight="1">
      <c r="A68" s="9">
        <v>11</v>
      </c>
      <c r="B68" s="184" t="s">
        <v>79</v>
      </c>
      <c r="C68" s="185" t="s">
        <v>252</v>
      </c>
      <c r="D68" s="56">
        <v>11350</v>
      </c>
      <c r="E68" s="118">
        <v>8377</v>
      </c>
      <c r="F68" s="56">
        <v>590</v>
      </c>
      <c r="G68" s="164">
        <f t="shared" si="4"/>
        <v>0.07043094186462934</v>
      </c>
      <c r="H68" s="165">
        <f t="shared" si="5"/>
        <v>0.022203652859018742</v>
      </c>
      <c r="I68" s="56">
        <v>906</v>
      </c>
      <c r="J68" s="118">
        <v>7285</v>
      </c>
      <c r="K68" s="56">
        <v>0</v>
      </c>
      <c r="L68" s="118">
        <v>155</v>
      </c>
      <c r="M68" s="56">
        <v>20</v>
      </c>
      <c r="N68" s="118">
        <v>11</v>
      </c>
      <c r="O68" s="56">
        <v>0</v>
      </c>
      <c r="P68" s="118">
        <v>186</v>
      </c>
      <c r="Q68" s="56">
        <v>673</v>
      </c>
      <c r="R68" s="118">
        <v>922</v>
      </c>
      <c r="S68" s="56">
        <v>408</v>
      </c>
    </row>
    <row r="69" spans="1:19" s="10" customFormat="1" ht="18" customHeight="1">
      <c r="A69" s="9">
        <v>12</v>
      </c>
      <c r="B69" s="184" t="s">
        <v>80</v>
      </c>
      <c r="C69" s="185" t="s">
        <v>200</v>
      </c>
      <c r="D69" s="56">
        <v>8432</v>
      </c>
      <c r="E69" s="118">
        <v>7882</v>
      </c>
      <c r="F69" s="56">
        <v>767</v>
      </c>
      <c r="G69" s="164">
        <f t="shared" si="4"/>
        <v>0.09731032732808932</v>
      </c>
      <c r="H69" s="165">
        <f t="shared" si="5"/>
        <v>0.030575995940116722</v>
      </c>
      <c r="I69" s="56">
        <v>4458</v>
      </c>
      <c r="J69" s="118">
        <v>3183</v>
      </c>
      <c r="K69" s="56">
        <v>0</v>
      </c>
      <c r="L69" s="118">
        <v>197</v>
      </c>
      <c r="M69" s="56">
        <v>23</v>
      </c>
      <c r="N69" s="118">
        <v>21</v>
      </c>
      <c r="O69" s="56">
        <v>0</v>
      </c>
      <c r="P69" s="118">
        <v>241</v>
      </c>
      <c r="Q69" s="56">
        <v>26</v>
      </c>
      <c r="R69" s="118">
        <v>299</v>
      </c>
      <c r="S69" s="56">
        <v>802</v>
      </c>
    </row>
    <row r="70" spans="1:19" s="12" customFormat="1" ht="18" customHeight="1">
      <c r="A70" s="11">
        <v>14</v>
      </c>
      <c r="B70" s="186" t="s">
        <v>81</v>
      </c>
      <c r="C70" s="187" t="s">
        <v>201</v>
      </c>
      <c r="D70" s="136">
        <v>31961</v>
      </c>
      <c r="E70" s="137">
        <v>30225</v>
      </c>
      <c r="F70" s="136">
        <v>1687</v>
      </c>
      <c r="G70" s="166">
        <f t="shared" si="4"/>
        <v>0.055814722911497104</v>
      </c>
      <c r="H70" s="167">
        <f t="shared" si="5"/>
        <v>0.0206782464846981</v>
      </c>
      <c r="I70" s="136">
        <v>26782</v>
      </c>
      <c r="J70" s="137">
        <v>2818</v>
      </c>
      <c r="K70" s="136">
        <v>0</v>
      </c>
      <c r="L70" s="137">
        <v>563</v>
      </c>
      <c r="M70" s="136">
        <v>42</v>
      </c>
      <c r="N70" s="137">
        <v>20</v>
      </c>
      <c r="O70" s="136">
        <v>0</v>
      </c>
      <c r="P70" s="137">
        <v>625</v>
      </c>
      <c r="Q70" s="136">
        <v>5413</v>
      </c>
      <c r="R70" s="137">
        <v>3606</v>
      </c>
      <c r="S70" s="136">
        <v>3229</v>
      </c>
    </row>
    <row r="71" spans="1:19" s="10" customFormat="1" ht="18" customHeight="1">
      <c r="A71" s="9">
        <v>14</v>
      </c>
      <c r="B71" s="182" t="s">
        <v>82</v>
      </c>
      <c r="C71" s="183" t="s">
        <v>202</v>
      </c>
      <c r="D71" s="60">
        <v>14087</v>
      </c>
      <c r="E71" s="117">
        <v>13601</v>
      </c>
      <c r="F71" s="60">
        <v>727</v>
      </c>
      <c r="G71" s="162">
        <f t="shared" si="4"/>
        <v>0.05345195206234836</v>
      </c>
      <c r="H71" s="163">
        <f t="shared" si="5"/>
        <v>0.018528049408131755</v>
      </c>
      <c r="I71" s="60">
        <v>12379</v>
      </c>
      <c r="J71" s="117">
        <v>970</v>
      </c>
      <c r="K71" s="60">
        <v>0</v>
      </c>
      <c r="L71" s="117">
        <v>227</v>
      </c>
      <c r="M71" s="60">
        <v>19</v>
      </c>
      <c r="N71" s="117">
        <v>6</v>
      </c>
      <c r="O71" s="60">
        <v>0</v>
      </c>
      <c r="P71" s="117">
        <v>252</v>
      </c>
      <c r="Q71" s="60">
        <v>505</v>
      </c>
      <c r="R71" s="117">
        <v>1846</v>
      </c>
      <c r="S71" s="60">
        <v>893</v>
      </c>
    </row>
    <row r="72" spans="1:19" s="10" customFormat="1" ht="18" customHeight="1">
      <c r="A72" s="9">
        <v>14</v>
      </c>
      <c r="B72" s="184" t="s">
        <v>83</v>
      </c>
      <c r="C72" s="185" t="s">
        <v>16</v>
      </c>
      <c r="D72" s="56">
        <v>6101</v>
      </c>
      <c r="E72" s="118">
        <v>5337</v>
      </c>
      <c r="F72" s="56">
        <v>363</v>
      </c>
      <c r="G72" s="164">
        <f t="shared" si="4"/>
        <v>0.06801573917931422</v>
      </c>
      <c r="H72" s="165">
        <f t="shared" si="5"/>
        <v>0.023421397789020047</v>
      </c>
      <c r="I72" s="56">
        <v>3793</v>
      </c>
      <c r="J72" s="118">
        <v>1419</v>
      </c>
      <c r="K72" s="56">
        <v>0</v>
      </c>
      <c r="L72" s="118">
        <v>109</v>
      </c>
      <c r="M72" s="56">
        <v>8</v>
      </c>
      <c r="N72" s="118">
        <v>8</v>
      </c>
      <c r="O72" s="56">
        <v>0</v>
      </c>
      <c r="P72" s="118">
        <v>125</v>
      </c>
      <c r="Q72" s="56">
        <v>27</v>
      </c>
      <c r="R72" s="118">
        <v>338</v>
      </c>
      <c r="S72" s="56">
        <v>0</v>
      </c>
    </row>
    <row r="73" spans="1:19" s="12" customFormat="1" ht="18" customHeight="1">
      <c r="A73" s="9">
        <v>15</v>
      </c>
      <c r="B73" s="184" t="s">
        <v>84</v>
      </c>
      <c r="C73" s="185" t="s">
        <v>253</v>
      </c>
      <c r="D73" s="56">
        <v>6590</v>
      </c>
      <c r="E73" s="118">
        <v>6472</v>
      </c>
      <c r="F73" s="56">
        <v>335</v>
      </c>
      <c r="G73" s="164">
        <f t="shared" si="4"/>
        <v>0.05176143386897404</v>
      </c>
      <c r="H73" s="165">
        <f t="shared" si="5"/>
        <v>0.01792336217552534</v>
      </c>
      <c r="I73" s="56">
        <v>892</v>
      </c>
      <c r="J73" s="118">
        <v>5464</v>
      </c>
      <c r="K73" s="56">
        <v>0</v>
      </c>
      <c r="L73" s="118">
        <v>97</v>
      </c>
      <c r="M73" s="56">
        <v>16</v>
      </c>
      <c r="N73" s="118">
        <v>3</v>
      </c>
      <c r="O73" s="56">
        <v>0</v>
      </c>
      <c r="P73" s="118">
        <v>116</v>
      </c>
      <c r="Q73" s="56">
        <v>168</v>
      </c>
      <c r="R73" s="118">
        <v>182</v>
      </c>
      <c r="S73" s="56">
        <v>259</v>
      </c>
    </row>
    <row r="74" spans="1:19" s="12" customFormat="1" ht="18" customHeight="1">
      <c r="A74" s="9">
        <v>22</v>
      </c>
      <c r="B74" s="184" t="s">
        <v>85</v>
      </c>
      <c r="C74" s="185" t="s">
        <v>214</v>
      </c>
      <c r="D74" s="56">
        <v>6028</v>
      </c>
      <c r="E74" s="118">
        <v>5774</v>
      </c>
      <c r="F74" s="56">
        <v>294</v>
      </c>
      <c r="G74" s="164">
        <f t="shared" si="4"/>
        <v>0.05091790786283339</v>
      </c>
      <c r="H74" s="165">
        <f t="shared" si="5"/>
        <v>0.01593349497748528</v>
      </c>
      <c r="I74" s="56">
        <v>2411</v>
      </c>
      <c r="J74" s="118">
        <v>3271</v>
      </c>
      <c r="K74" s="56">
        <v>0</v>
      </c>
      <c r="L74" s="118">
        <v>76</v>
      </c>
      <c r="M74" s="56">
        <v>10</v>
      </c>
      <c r="N74" s="118">
        <v>6</v>
      </c>
      <c r="O74" s="56">
        <v>0</v>
      </c>
      <c r="P74" s="118">
        <v>92</v>
      </c>
      <c r="Q74" s="56">
        <v>442</v>
      </c>
      <c r="R74" s="118">
        <v>564</v>
      </c>
      <c r="S74" s="56">
        <v>139</v>
      </c>
    </row>
    <row r="75" spans="1:19" s="10" customFormat="1" ht="18" customHeight="1">
      <c r="A75" s="9">
        <v>22</v>
      </c>
      <c r="B75" s="186" t="s">
        <v>86</v>
      </c>
      <c r="C75" s="187" t="s">
        <v>254</v>
      </c>
      <c r="D75" s="74">
        <v>7062</v>
      </c>
      <c r="E75" s="135">
        <v>6934</v>
      </c>
      <c r="F75" s="74">
        <v>363</v>
      </c>
      <c r="G75" s="166">
        <f t="shared" si="4"/>
        <v>0.052350735506201326</v>
      </c>
      <c r="H75" s="167">
        <f t="shared" si="5"/>
        <v>0.01946928179982694</v>
      </c>
      <c r="I75" s="74">
        <v>4441</v>
      </c>
      <c r="J75" s="135">
        <v>2358</v>
      </c>
      <c r="K75" s="74">
        <v>0</v>
      </c>
      <c r="L75" s="135">
        <v>111</v>
      </c>
      <c r="M75" s="74">
        <v>16</v>
      </c>
      <c r="N75" s="135">
        <v>8</v>
      </c>
      <c r="O75" s="74">
        <v>0</v>
      </c>
      <c r="P75" s="135">
        <v>135</v>
      </c>
      <c r="Q75" s="74">
        <v>605</v>
      </c>
      <c r="R75" s="135">
        <v>720</v>
      </c>
      <c r="S75" s="74">
        <v>18</v>
      </c>
    </row>
    <row r="76" spans="1:19" s="10" customFormat="1" ht="18" customHeight="1">
      <c r="A76" s="9">
        <v>23</v>
      </c>
      <c r="B76" s="182" t="s">
        <v>87</v>
      </c>
      <c r="C76" s="183" t="s">
        <v>8</v>
      </c>
      <c r="D76" s="60">
        <v>19616</v>
      </c>
      <c r="E76" s="117">
        <v>19582</v>
      </c>
      <c r="F76" s="60">
        <v>739</v>
      </c>
      <c r="G76" s="162">
        <f t="shared" si="4"/>
        <v>0.03773873965887039</v>
      </c>
      <c r="H76" s="163">
        <f t="shared" si="5"/>
        <v>0.01307323051782249</v>
      </c>
      <c r="I76" s="60">
        <v>13056</v>
      </c>
      <c r="J76" s="117">
        <v>6270</v>
      </c>
      <c r="K76" s="60">
        <v>0</v>
      </c>
      <c r="L76" s="117">
        <v>215</v>
      </c>
      <c r="M76" s="60">
        <v>29</v>
      </c>
      <c r="N76" s="117">
        <v>12</v>
      </c>
      <c r="O76" s="60">
        <v>0</v>
      </c>
      <c r="P76" s="117">
        <v>256</v>
      </c>
      <c r="Q76" s="60">
        <v>2115</v>
      </c>
      <c r="R76" s="117">
        <v>1754</v>
      </c>
      <c r="S76" s="60">
        <v>906</v>
      </c>
    </row>
    <row r="77" spans="1:19" s="10" customFormat="1" ht="18" customHeight="1">
      <c r="A77" s="9">
        <v>26</v>
      </c>
      <c r="B77" s="184" t="s">
        <v>88</v>
      </c>
      <c r="C77" s="185" t="s">
        <v>203</v>
      </c>
      <c r="D77" s="56">
        <v>11381</v>
      </c>
      <c r="E77" s="118">
        <v>10944</v>
      </c>
      <c r="F77" s="56">
        <v>394</v>
      </c>
      <c r="G77" s="164">
        <f t="shared" si="4"/>
        <v>0.0360014619883041</v>
      </c>
      <c r="H77" s="165">
        <f t="shared" si="5"/>
        <v>0.012883771929824562</v>
      </c>
      <c r="I77" s="56">
        <v>4284</v>
      </c>
      <c r="J77" s="118">
        <v>6519</v>
      </c>
      <c r="K77" s="56">
        <v>0</v>
      </c>
      <c r="L77" s="118">
        <v>129</v>
      </c>
      <c r="M77" s="56">
        <v>11</v>
      </c>
      <c r="N77" s="118">
        <v>1</v>
      </c>
      <c r="O77" s="56">
        <v>0</v>
      </c>
      <c r="P77" s="118">
        <v>141</v>
      </c>
      <c r="Q77" s="56">
        <v>343</v>
      </c>
      <c r="R77" s="118">
        <v>220</v>
      </c>
      <c r="S77" s="56">
        <v>622</v>
      </c>
    </row>
    <row r="78" spans="1:19" s="12" customFormat="1" ht="18" customHeight="1">
      <c r="A78" s="11">
        <v>27</v>
      </c>
      <c r="B78" s="184" t="s">
        <v>89</v>
      </c>
      <c r="C78" s="185" t="s">
        <v>204</v>
      </c>
      <c r="D78" s="56">
        <v>22386</v>
      </c>
      <c r="E78" s="118">
        <v>20948</v>
      </c>
      <c r="F78" s="56">
        <v>1545</v>
      </c>
      <c r="G78" s="164">
        <f t="shared" si="4"/>
        <v>0.07375405766660302</v>
      </c>
      <c r="H78" s="165">
        <f t="shared" si="5"/>
        <v>0.02534848195531793</v>
      </c>
      <c r="I78" s="56">
        <v>14089</v>
      </c>
      <c r="J78" s="118">
        <v>6328</v>
      </c>
      <c r="K78" s="56">
        <v>0</v>
      </c>
      <c r="L78" s="118">
        <v>437</v>
      </c>
      <c r="M78" s="56">
        <v>63</v>
      </c>
      <c r="N78" s="118">
        <v>31</v>
      </c>
      <c r="O78" s="56">
        <v>0</v>
      </c>
      <c r="P78" s="118">
        <v>531</v>
      </c>
      <c r="Q78" s="56">
        <v>1688</v>
      </c>
      <c r="R78" s="118">
        <v>1370</v>
      </c>
      <c r="S78" s="56">
        <v>883</v>
      </c>
    </row>
    <row r="79" spans="1:19" s="10" customFormat="1" ht="18" customHeight="1">
      <c r="A79" s="9">
        <v>27</v>
      </c>
      <c r="B79" s="184" t="s">
        <v>90</v>
      </c>
      <c r="C79" s="185" t="s">
        <v>217</v>
      </c>
      <c r="D79" s="56">
        <v>7492</v>
      </c>
      <c r="E79" s="118">
        <v>7285</v>
      </c>
      <c r="F79" s="56">
        <v>457</v>
      </c>
      <c r="G79" s="164">
        <f t="shared" si="4"/>
        <v>0.06273164035689774</v>
      </c>
      <c r="H79" s="165">
        <f t="shared" si="5"/>
        <v>0.016060398078242964</v>
      </c>
      <c r="I79" s="56">
        <v>830</v>
      </c>
      <c r="J79" s="118">
        <v>6338</v>
      </c>
      <c r="K79" s="56">
        <v>0</v>
      </c>
      <c r="L79" s="118">
        <v>98</v>
      </c>
      <c r="M79" s="56">
        <v>15</v>
      </c>
      <c r="N79" s="118">
        <v>4</v>
      </c>
      <c r="O79" s="56">
        <v>0</v>
      </c>
      <c r="P79" s="118">
        <v>117</v>
      </c>
      <c r="Q79" s="56">
        <v>36</v>
      </c>
      <c r="R79" s="118">
        <v>417</v>
      </c>
      <c r="S79" s="56">
        <v>29</v>
      </c>
    </row>
    <row r="80" spans="1:19" s="10" customFormat="1" ht="18" customHeight="1">
      <c r="A80" s="11">
        <v>28</v>
      </c>
      <c r="B80" s="186" t="s">
        <v>91</v>
      </c>
      <c r="C80" s="187" t="s">
        <v>205</v>
      </c>
      <c r="D80" s="74">
        <v>12930</v>
      </c>
      <c r="E80" s="135">
        <v>12600</v>
      </c>
      <c r="F80" s="74">
        <v>537</v>
      </c>
      <c r="G80" s="166">
        <f t="shared" si="4"/>
        <v>0.04261904761904762</v>
      </c>
      <c r="H80" s="167">
        <f t="shared" si="5"/>
        <v>0.015238095238095238</v>
      </c>
      <c r="I80" s="74">
        <v>2085</v>
      </c>
      <c r="J80" s="135">
        <v>10323</v>
      </c>
      <c r="K80" s="74">
        <v>0</v>
      </c>
      <c r="L80" s="135">
        <v>164</v>
      </c>
      <c r="M80" s="74">
        <v>17</v>
      </c>
      <c r="N80" s="135">
        <v>11</v>
      </c>
      <c r="O80" s="74">
        <v>0</v>
      </c>
      <c r="P80" s="135">
        <v>192</v>
      </c>
      <c r="Q80" s="74">
        <v>1571</v>
      </c>
      <c r="R80" s="135">
        <v>1837</v>
      </c>
      <c r="S80" s="74">
        <v>1026</v>
      </c>
    </row>
    <row r="81" spans="1:19" s="10" customFormat="1" ht="18" customHeight="1">
      <c r="A81" s="9">
        <v>33</v>
      </c>
      <c r="B81" s="182" t="s">
        <v>92</v>
      </c>
      <c r="C81" s="183" t="s">
        <v>219</v>
      </c>
      <c r="D81" s="60">
        <v>6774</v>
      </c>
      <c r="E81" s="117">
        <v>6166</v>
      </c>
      <c r="F81" s="60">
        <v>224</v>
      </c>
      <c r="G81" s="162">
        <f t="shared" si="4"/>
        <v>0.036328251702886796</v>
      </c>
      <c r="H81" s="163">
        <f t="shared" si="5"/>
        <v>0.014596172559195588</v>
      </c>
      <c r="I81" s="59">
        <v>3905</v>
      </c>
      <c r="J81" s="117">
        <v>2171</v>
      </c>
      <c r="K81" s="60">
        <v>0</v>
      </c>
      <c r="L81" s="117">
        <v>82</v>
      </c>
      <c r="M81" s="60">
        <v>6</v>
      </c>
      <c r="N81" s="117">
        <v>2</v>
      </c>
      <c r="O81" s="60">
        <v>0</v>
      </c>
      <c r="P81" s="117">
        <v>90</v>
      </c>
      <c r="Q81" s="60">
        <v>401</v>
      </c>
      <c r="R81" s="117">
        <v>250</v>
      </c>
      <c r="S81" s="60">
        <v>77</v>
      </c>
    </row>
    <row r="82" spans="1:19" s="10" customFormat="1" ht="18" customHeight="1">
      <c r="A82" s="9">
        <v>34</v>
      </c>
      <c r="B82" s="184" t="s">
        <v>93</v>
      </c>
      <c r="C82" s="185" t="s">
        <v>206</v>
      </c>
      <c r="D82" s="56">
        <v>11665</v>
      </c>
      <c r="E82" s="118">
        <v>11071</v>
      </c>
      <c r="F82" s="56">
        <v>424</v>
      </c>
      <c r="G82" s="164">
        <f t="shared" si="4"/>
        <v>0.03829825670671123</v>
      </c>
      <c r="H82" s="165">
        <f t="shared" si="5"/>
        <v>0.015987715653509166</v>
      </c>
      <c r="I82" s="56">
        <v>9168</v>
      </c>
      <c r="J82" s="118">
        <v>1726</v>
      </c>
      <c r="K82" s="56">
        <v>0</v>
      </c>
      <c r="L82" s="118">
        <v>156</v>
      </c>
      <c r="M82" s="56">
        <v>13</v>
      </c>
      <c r="N82" s="118">
        <v>8</v>
      </c>
      <c r="O82" s="56">
        <v>0</v>
      </c>
      <c r="P82" s="118">
        <v>177</v>
      </c>
      <c r="Q82" s="56">
        <v>399</v>
      </c>
      <c r="R82" s="118">
        <v>542</v>
      </c>
      <c r="S82" s="56">
        <v>63</v>
      </c>
    </row>
    <row r="83" spans="1:19" s="10" customFormat="1" ht="18" customHeight="1">
      <c r="A83" s="9">
        <v>40</v>
      </c>
      <c r="B83" s="184" t="s">
        <v>94</v>
      </c>
      <c r="C83" s="185" t="s">
        <v>9</v>
      </c>
      <c r="D83" s="56">
        <v>8380</v>
      </c>
      <c r="E83" s="118">
        <v>5236</v>
      </c>
      <c r="F83" s="56">
        <v>931</v>
      </c>
      <c r="G83" s="164">
        <f t="shared" si="4"/>
        <v>0.17780748663101603</v>
      </c>
      <c r="H83" s="165">
        <f t="shared" si="5"/>
        <v>0.07257448433919023</v>
      </c>
      <c r="I83" s="56">
        <v>1799</v>
      </c>
      <c r="J83" s="118">
        <v>3057</v>
      </c>
      <c r="K83" s="56">
        <v>0</v>
      </c>
      <c r="L83" s="118">
        <v>303</v>
      </c>
      <c r="M83" s="56">
        <v>41</v>
      </c>
      <c r="N83" s="118">
        <v>36</v>
      </c>
      <c r="O83" s="56">
        <v>0</v>
      </c>
      <c r="P83" s="118">
        <v>380</v>
      </c>
      <c r="Q83" s="56">
        <v>449</v>
      </c>
      <c r="R83" s="118">
        <v>459</v>
      </c>
      <c r="S83" s="56">
        <v>150</v>
      </c>
    </row>
    <row r="84" spans="1:19" s="10" customFormat="1" ht="18" customHeight="1">
      <c r="A84" s="9">
        <v>40</v>
      </c>
      <c r="B84" s="184" t="s">
        <v>95</v>
      </c>
      <c r="C84" s="185" t="s">
        <v>255</v>
      </c>
      <c r="D84" s="56">
        <v>14543</v>
      </c>
      <c r="E84" s="118">
        <v>14159</v>
      </c>
      <c r="F84" s="56">
        <v>1151</v>
      </c>
      <c r="G84" s="164">
        <f t="shared" si="4"/>
        <v>0.08129105162793983</v>
      </c>
      <c r="H84" s="165">
        <f t="shared" si="5"/>
        <v>0.02478988629140476</v>
      </c>
      <c r="I84" s="56">
        <v>12724</v>
      </c>
      <c r="J84" s="118">
        <v>1080</v>
      </c>
      <c r="K84" s="56">
        <v>4</v>
      </c>
      <c r="L84" s="118">
        <v>325</v>
      </c>
      <c r="M84" s="56">
        <v>21</v>
      </c>
      <c r="N84" s="118">
        <v>5</v>
      </c>
      <c r="O84" s="56">
        <v>0</v>
      </c>
      <c r="P84" s="118">
        <v>351</v>
      </c>
      <c r="Q84" s="56">
        <v>1002</v>
      </c>
      <c r="R84" s="118">
        <v>364</v>
      </c>
      <c r="S84" s="56">
        <v>977</v>
      </c>
    </row>
    <row r="85" spans="1:19" s="10" customFormat="1" ht="18" customHeight="1">
      <c r="A85" s="9">
        <v>43</v>
      </c>
      <c r="B85" s="186" t="s">
        <v>96</v>
      </c>
      <c r="C85" s="188" t="s">
        <v>320</v>
      </c>
      <c r="D85" s="74">
        <v>7379</v>
      </c>
      <c r="E85" s="135">
        <v>7130</v>
      </c>
      <c r="F85" s="74">
        <v>740</v>
      </c>
      <c r="G85" s="166">
        <f t="shared" si="4"/>
        <v>0.10378681626928471</v>
      </c>
      <c r="H85" s="167">
        <f>P85/E85</f>
        <v>0.036746143057503504</v>
      </c>
      <c r="I85" s="74">
        <v>219</v>
      </c>
      <c r="J85" s="120">
        <v>6649</v>
      </c>
      <c r="K85" s="74">
        <v>0</v>
      </c>
      <c r="L85" s="135">
        <v>224</v>
      </c>
      <c r="M85" s="74">
        <v>29</v>
      </c>
      <c r="N85" s="135">
        <v>9</v>
      </c>
      <c r="O85" s="74">
        <v>0</v>
      </c>
      <c r="P85" s="135">
        <v>262</v>
      </c>
      <c r="Q85" s="74">
        <v>2394</v>
      </c>
      <c r="R85" s="135">
        <v>1427</v>
      </c>
      <c r="S85" s="74">
        <v>489</v>
      </c>
    </row>
    <row r="86" spans="1:19" s="10" customFormat="1" ht="18" customHeight="1">
      <c r="A86" s="9">
        <v>1</v>
      </c>
      <c r="B86" s="182" t="s">
        <v>97</v>
      </c>
      <c r="C86" s="183" t="s">
        <v>207</v>
      </c>
      <c r="D86" s="59">
        <v>2471</v>
      </c>
      <c r="E86" s="498">
        <v>2360</v>
      </c>
      <c r="F86" s="59">
        <v>209</v>
      </c>
      <c r="G86" s="162">
        <f t="shared" si="4"/>
        <v>0.08855932203389831</v>
      </c>
      <c r="H86" s="163">
        <f t="shared" si="5"/>
        <v>0.027966101694915254</v>
      </c>
      <c r="I86" s="59">
        <v>2180</v>
      </c>
      <c r="J86" s="106">
        <v>114</v>
      </c>
      <c r="K86" s="59">
        <v>0</v>
      </c>
      <c r="L86" s="498">
        <v>57</v>
      </c>
      <c r="M86" s="59">
        <v>9</v>
      </c>
      <c r="N86" s="498">
        <v>0</v>
      </c>
      <c r="O86" s="59">
        <v>0</v>
      </c>
      <c r="P86" s="160">
        <v>66</v>
      </c>
      <c r="Q86" s="59">
        <v>145</v>
      </c>
      <c r="R86" s="498">
        <v>60</v>
      </c>
      <c r="S86" s="59">
        <v>107</v>
      </c>
    </row>
    <row r="87" spans="1:19" s="10" customFormat="1" ht="18" customHeight="1">
      <c r="A87" s="9">
        <v>1</v>
      </c>
      <c r="B87" s="184" t="s">
        <v>98</v>
      </c>
      <c r="C87" s="189" t="s">
        <v>256</v>
      </c>
      <c r="D87" s="60">
        <v>1586</v>
      </c>
      <c r="E87" s="117">
        <v>1489</v>
      </c>
      <c r="F87" s="60">
        <v>181</v>
      </c>
      <c r="G87" s="164">
        <f t="shared" si="4"/>
        <v>0.12155809267965077</v>
      </c>
      <c r="H87" s="165">
        <f t="shared" si="5"/>
        <v>0.04231027535258563</v>
      </c>
      <c r="I87" s="60">
        <v>1174</v>
      </c>
      <c r="J87" s="56">
        <v>252</v>
      </c>
      <c r="K87" s="60">
        <v>0</v>
      </c>
      <c r="L87" s="117">
        <v>61</v>
      </c>
      <c r="M87" s="60">
        <v>2</v>
      </c>
      <c r="N87" s="117">
        <v>0</v>
      </c>
      <c r="O87" s="60">
        <v>0</v>
      </c>
      <c r="P87" s="117">
        <v>63</v>
      </c>
      <c r="Q87" s="60">
        <v>156</v>
      </c>
      <c r="R87" s="117">
        <v>18</v>
      </c>
      <c r="S87" s="60">
        <v>82</v>
      </c>
    </row>
    <row r="88" spans="1:19" s="10" customFormat="1" ht="18" customHeight="1">
      <c r="A88" s="9">
        <v>2</v>
      </c>
      <c r="B88" s="184" t="s">
        <v>99</v>
      </c>
      <c r="C88" s="185" t="s">
        <v>257</v>
      </c>
      <c r="D88" s="56">
        <v>2218</v>
      </c>
      <c r="E88" s="15">
        <v>2158</v>
      </c>
      <c r="F88" s="13">
        <v>157</v>
      </c>
      <c r="G88" s="164">
        <f t="shared" si="4"/>
        <v>0.07275254865616311</v>
      </c>
      <c r="H88" s="165">
        <f t="shared" si="5"/>
        <v>0.027340129749768304</v>
      </c>
      <c r="I88" s="13">
        <v>1953</v>
      </c>
      <c r="J88" s="15">
        <v>146</v>
      </c>
      <c r="K88" s="13">
        <v>0</v>
      </c>
      <c r="L88" s="15">
        <v>54</v>
      </c>
      <c r="M88" s="13">
        <v>2</v>
      </c>
      <c r="N88" s="15">
        <v>3</v>
      </c>
      <c r="O88" s="13">
        <v>0</v>
      </c>
      <c r="P88" s="15">
        <v>59</v>
      </c>
      <c r="Q88" s="13">
        <v>84</v>
      </c>
      <c r="R88" s="15">
        <v>197</v>
      </c>
      <c r="S88" s="13">
        <v>295</v>
      </c>
    </row>
    <row r="89" spans="1:19" s="10" customFormat="1" ht="18" customHeight="1">
      <c r="A89" s="9">
        <v>3</v>
      </c>
      <c r="B89" s="184" t="s">
        <v>100</v>
      </c>
      <c r="C89" s="185" t="s">
        <v>258</v>
      </c>
      <c r="D89" s="56">
        <v>2532</v>
      </c>
      <c r="E89" s="118">
        <v>2480</v>
      </c>
      <c r="F89" s="56">
        <v>170</v>
      </c>
      <c r="G89" s="164">
        <f t="shared" si="4"/>
        <v>0.06854838709677419</v>
      </c>
      <c r="H89" s="165">
        <f t="shared" si="5"/>
        <v>0.02217741935483871</v>
      </c>
      <c r="I89" s="56">
        <v>1637</v>
      </c>
      <c r="J89" s="118">
        <v>788</v>
      </c>
      <c r="K89" s="56">
        <v>0</v>
      </c>
      <c r="L89" s="118">
        <v>48</v>
      </c>
      <c r="M89" s="56">
        <v>5</v>
      </c>
      <c r="N89" s="118">
        <v>2</v>
      </c>
      <c r="O89" s="56">
        <v>0</v>
      </c>
      <c r="P89" s="118">
        <v>55</v>
      </c>
      <c r="Q89" s="56">
        <v>54</v>
      </c>
      <c r="R89" s="118">
        <v>68</v>
      </c>
      <c r="S89" s="13">
        <v>0</v>
      </c>
    </row>
    <row r="90" spans="1:19" s="10" customFormat="1" ht="18" customHeight="1">
      <c r="A90" s="9">
        <v>5</v>
      </c>
      <c r="B90" s="186" t="s">
        <v>101</v>
      </c>
      <c r="C90" s="188" t="s">
        <v>208</v>
      </c>
      <c r="D90" s="74">
        <v>2358</v>
      </c>
      <c r="E90" s="135">
        <v>2265</v>
      </c>
      <c r="F90" s="74">
        <v>179</v>
      </c>
      <c r="G90" s="166">
        <f t="shared" si="4"/>
        <v>0.07902869757174392</v>
      </c>
      <c r="H90" s="167">
        <f t="shared" si="5"/>
        <v>0.02781456953642384</v>
      </c>
      <c r="I90" s="74">
        <v>2022</v>
      </c>
      <c r="J90" s="119">
        <v>180</v>
      </c>
      <c r="K90" s="74">
        <v>0</v>
      </c>
      <c r="L90" s="135">
        <v>53</v>
      </c>
      <c r="M90" s="74">
        <v>7</v>
      </c>
      <c r="N90" s="135">
        <v>3</v>
      </c>
      <c r="O90" s="74">
        <v>0</v>
      </c>
      <c r="P90" s="135">
        <v>63</v>
      </c>
      <c r="Q90" s="74">
        <v>180</v>
      </c>
      <c r="R90" s="135">
        <v>217</v>
      </c>
      <c r="S90" s="74">
        <v>139</v>
      </c>
    </row>
    <row r="91" spans="1:19" s="10" customFormat="1" ht="18" customHeight="1">
      <c r="A91" s="9">
        <v>7</v>
      </c>
      <c r="B91" s="182" t="s">
        <v>102</v>
      </c>
      <c r="C91" s="190" t="s">
        <v>209</v>
      </c>
      <c r="D91" s="109">
        <v>2635</v>
      </c>
      <c r="E91" s="108">
        <v>2496</v>
      </c>
      <c r="F91" s="60">
        <v>431</v>
      </c>
      <c r="G91" s="162">
        <f t="shared" si="4"/>
        <v>0.17267628205128205</v>
      </c>
      <c r="H91" s="163">
        <f t="shared" si="5"/>
        <v>0.04807692307692308</v>
      </c>
      <c r="I91" s="60">
        <v>836</v>
      </c>
      <c r="J91" s="129">
        <v>1540</v>
      </c>
      <c r="K91" s="60">
        <v>0</v>
      </c>
      <c r="L91" s="117">
        <v>101</v>
      </c>
      <c r="M91" s="60">
        <v>17</v>
      </c>
      <c r="N91" s="117">
        <v>2</v>
      </c>
      <c r="O91" s="60">
        <v>0</v>
      </c>
      <c r="P91" s="117">
        <v>120</v>
      </c>
      <c r="Q91" s="60">
        <v>506</v>
      </c>
      <c r="R91" s="117">
        <v>320</v>
      </c>
      <c r="S91" s="60">
        <v>116</v>
      </c>
    </row>
    <row r="92" spans="1:19" s="10" customFormat="1" ht="18" customHeight="1">
      <c r="A92" s="9">
        <v>7</v>
      </c>
      <c r="B92" s="191" t="s">
        <v>103</v>
      </c>
      <c r="C92" s="192" t="s">
        <v>10</v>
      </c>
      <c r="D92" s="56">
        <v>2481</v>
      </c>
      <c r="E92" s="56">
        <v>2311</v>
      </c>
      <c r="F92" s="56">
        <v>202</v>
      </c>
      <c r="G92" s="164">
        <f t="shared" si="4"/>
        <v>0.08740804846386846</v>
      </c>
      <c r="H92" s="165">
        <f t="shared" si="5"/>
        <v>0.027693639117265252</v>
      </c>
      <c r="I92" s="56">
        <v>533</v>
      </c>
      <c r="J92" s="56">
        <v>1712</v>
      </c>
      <c r="K92" s="56">
        <v>2</v>
      </c>
      <c r="L92" s="56">
        <v>55</v>
      </c>
      <c r="M92" s="56">
        <v>5</v>
      </c>
      <c r="N92" s="56">
        <v>4</v>
      </c>
      <c r="O92" s="56">
        <v>0</v>
      </c>
      <c r="P92" s="56">
        <v>64</v>
      </c>
      <c r="Q92" s="56">
        <v>82</v>
      </c>
      <c r="R92" s="56">
        <v>112</v>
      </c>
      <c r="S92" s="56">
        <v>0</v>
      </c>
    </row>
    <row r="93" spans="1:19" s="10" customFormat="1" ht="18" customHeight="1">
      <c r="A93" s="9">
        <v>9</v>
      </c>
      <c r="B93" s="191" t="s">
        <v>104</v>
      </c>
      <c r="C93" s="192" t="s">
        <v>11</v>
      </c>
      <c r="D93" s="13">
        <v>4899</v>
      </c>
      <c r="E93" s="13">
        <v>4719</v>
      </c>
      <c r="F93" s="13">
        <v>255</v>
      </c>
      <c r="G93" s="164">
        <f t="shared" si="4"/>
        <v>0.0540368722186904</v>
      </c>
      <c r="H93" s="165">
        <f t="shared" si="5"/>
        <v>0.018648018648018648</v>
      </c>
      <c r="I93" s="13">
        <v>4405</v>
      </c>
      <c r="J93" s="13">
        <v>226</v>
      </c>
      <c r="K93" s="13">
        <v>0</v>
      </c>
      <c r="L93" s="13">
        <v>79</v>
      </c>
      <c r="M93" s="13">
        <v>6</v>
      </c>
      <c r="N93" s="13">
        <v>3</v>
      </c>
      <c r="O93" s="13">
        <v>0</v>
      </c>
      <c r="P93" s="13">
        <v>88</v>
      </c>
      <c r="Q93" s="13">
        <v>395</v>
      </c>
      <c r="R93" s="13">
        <v>343</v>
      </c>
      <c r="S93" s="13">
        <v>403</v>
      </c>
    </row>
    <row r="94" spans="1:19" s="10" customFormat="1" ht="18" customHeight="1">
      <c r="A94" s="9">
        <v>10</v>
      </c>
      <c r="B94" s="191" t="s">
        <v>105</v>
      </c>
      <c r="C94" s="192" t="s">
        <v>259</v>
      </c>
      <c r="D94" s="13">
        <v>2841</v>
      </c>
      <c r="E94" s="13">
        <v>2655</v>
      </c>
      <c r="F94" s="13">
        <v>149</v>
      </c>
      <c r="G94" s="164">
        <f t="shared" si="4"/>
        <v>0.05612052730696798</v>
      </c>
      <c r="H94" s="165">
        <f t="shared" si="5"/>
        <v>0.021092278719397364</v>
      </c>
      <c r="I94" s="13">
        <v>2571</v>
      </c>
      <c r="J94" s="13">
        <v>28</v>
      </c>
      <c r="K94" s="13">
        <v>0</v>
      </c>
      <c r="L94" s="13">
        <v>51</v>
      </c>
      <c r="M94" s="13">
        <v>3</v>
      </c>
      <c r="N94" s="13">
        <v>2</v>
      </c>
      <c r="O94" s="13">
        <v>0</v>
      </c>
      <c r="P94" s="13">
        <v>56</v>
      </c>
      <c r="Q94" s="13">
        <v>54</v>
      </c>
      <c r="R94" s="13">
        <v>180</v>
      </c>
      <c r="S94" s="13">
        <v>192</v>
      </c>
    </row>
    <row r="95" spans="1:19" s="10" customFormat="1" ht="18" customHeight="1">
      <c r="A95" s="9">
        <v>10</v>
      </c>
      <c r="B95" s="193" t="s">
        <v>106</v>
      </c>
      <c r="C95" s="194" t="s">
        <v>299</v>
      </c>
      <c r="D95" s="53">
        <v>3244</v>
      </c>
      <c r="E95" s="53">
        <v>3156</v>
      </c>
      <c r="F95" s="53">
        <v>127</v>
      </c>
      <c r="G95" s="166">
        <f t="shared" si="4"/>
        <v>0.04024081115335868</v>
      </c>
      <c r="H95" s="167">
        <f t="shared" si="5"/>
        <v>0.014258555133079848</v>
      </c>
      <c r="I95" s="53">
        <v>2965</v>
      </c>
      <c r="J95" s="53">
        <v>146</v>
      </c>
      <c r="K95" s="53">
        <v>0</v>
      </c>
      <c r="L95" s="53">
        <v>40</v>
      </c>
      <c r="M95" s="53">
        <v>3</v>
      </c>
      <c r="N95" s="53">
        <v>2</v>
      </c>
      <c r="O95" s="53">
        <v>0</v>
      </c>
      <c r="P95" s="53">
        <v>45</v>
      </c>
      <c r="Q95" s="53">
        <v>25</v>
      </c>
      <c r="R95" s="53">
        <v>249</v>
      </c>
      <c r="S95" s="53">
        <v>606</v>
      </c>
    </row>
    <row r="96" spans="1:19" s="10" customFormat="1" ht="18" customHeight="1">
      <c r="A96" s="9">
        <v>11</v>
      </c>
      <c r="B96" s="195" t="s">
        <v>107</v>
      </c>
      <c r="C96" s="196" t="s">
        <v>243</v>
      </c>
      <c r="D96" s="208">
        <v>2997</v>
      </c>
      <c r="E96" s="208">
        <v>2845</v>
      </c>
      <c r="F96" s="208">
        <v>111</v>
      </c>
      <c r="G96" s="162">
        <f t="shared" si="4"/>
        <v>0.03901581722319859</v>
      </c>
      <c r="H96" s="163">
        <f t="shared" si="5"/>
        <v>0.009490333919156414</v>
      </c>
      <c r="I96" s="208">
        <v>447</v>
      </c>
      <c r="J96" s="208">
        <v>2371</v>
      </c>
      <c r="K96" s="208">
        <v>0</v>
      </c>
      <c r="L96" s="208">
        <v>22</v>
      </c>
      <c r="M96" s="208">
        <v>4</v>
      </c>
      <c r="N96" s="208">
        <v>1</v>
      </c>
      <c r="O96" s="208">
        <v>0</v>
      </c>
      <c r="P96" s="208">
        <v>27</v>
      </c>
      <c r="Q96" s="208">
        <v>139</v>
      </c>
      <c r="R96" s="208">
        <v>106</v>
      </c>
      <c r="S96" s="208">
        <v>106</v>
      </c>
    </row>
    <row r="97" spans="1:19" s="10" customFormat="1" ht="18" customHeight="1">
      <c r="A97" s="9">
        <v>12</v>
      </c>
      <c r="B97" s="191" t="s">
        <v>108</v>
      </c>
      <c r="C97" s="192" t="s">
        <v>244</v>
      </c>
      <c r="D97" s="56">
        <v>5880</v>
      </c>
      <c r="E97" s="56">
        <v>5289</v>
      </c>
      <c r="F97" s="56">
        <v>139</v>
      </c>
      <c r="G97" s="164">
        <f t="shared" si="4"/>
        <v>0.026280960484023445</v>
      </c>
      <c r="H97" s="165">
        <f t="shared" si="5"/>
        <v>0.009831726224238986</v>
      </c>
      <c r="I97" s="56">
        <v>4847</v>
      </c>
      <c r="J97" s="56">
        <v>390</v>
      </c>
      <c r="K97" s="56">
        <v>0</v>
      </c>
      <c r="L97" s="56">
        <v>48</v>
      </c>
      <c r="M97" s="56">
        <v>4</v>
      </c>
      <c r="N97" s="56">
        <v>0</v>
      </c>
      <c r="O97" s="56">
        <v>0</v>
      </c>
      <c r="P97" s="56">
        <v>52</v>
      </c>
      <c r="Q97" s="56">
        <v>431</v>
      </c>
      <c r="R97" s="56">
        <v>199</v>
      </c>
      <c r="S97" s="56">
        <v>237</v>
      </c>
    </row>
    <row r="98" spans="1:19" s="10" customFormat="1" ht="18" customHeight="1">
      <c r="A98" s="9">
        <v>12</v>
      </c>
      <c r="B98" s="191" t="s">
        <v>109</v>
      </c>
      <c r="C98" s="192" t="s">
        <v>260</v>
      </c>
      <c r="D98" s="56">
        <v>3718</v>
      </c>
      <c r="E98" s="56">
        <v>3431</v>
      </c>
      <c r="F98" s="56">
        <v>330</v>
      </c>
      <c r="G98" s="164">
        <f t="shared" si="4"/>
        <v>0.09618187117458467</v>
      </c>
      <c r="H98" s="165">
        <f t="shared" si="5"/>
        <v>0.031769163509181</v>
      </c>
      <c r="I98" s="56">
        <v>916</v>
      </c>
      <c r="J98" s="56">
        <v>2406</v>
      </c>
      <c r="K98" s="56">
        <v>0</v>
      </c>
      <c r="L98" s="56">
        <v>100</v>
      </c>
      <c r="M98" s="56">
        <v>7</v>
      </c>
      <c r="N98" s="56">
        <v>2</v>
      </c>
      <c r="O98" s="56">
        <v>0</v>
      </c>
      <c r="P98" s="56">
        <v>109</v>
      </c>
      <c r="Q98" s="56">
        <v>356</v>
      </c>
      <c r="R98" s="56">
        <v>473</v>
      </c>
      <c r="S98" s="56">
        <v>250</v>
      </c>
    </row>
    <row r="99" spans="1:19" s="10" customFormat="1" ht="18" customHeight="1">
      <c r="A99" s="9">
        <v>14</v>
      </c>
      <c r="B99" s="191" t="s">
        <v>110</v>
      </c>
      <c r="C99" s="192" t="s">
        <v>245</v>
      </c>
      <c r="D99" s="56">
        <v>3129</v>
      </c>
      <c r="E99" s="56">
        <v>3032</v>
      </c>
      <c r="F99" s="56">
        <v>258</v>
      </c>
      <c r="G99" s="164">
        <f t="shared" si="4"/>
        <v>0.08509234828496043</v>
      </c>
      <c r="H99" s="165">
        <f t="shared" si="5"/>
        <v>0.02836411609498681</v>
      </c>
      <c r="I99" s="56">
        <v>1285</v>
      </c>
      <c r="J99" s="56">
        <v>1661</v>
      </c>
      <c r="K99" s="56">
        <v>0</v>
      </c>
      <c r="L99" s="56">
        <v>75</v>
      </c>
      <c r="M99" s="56">
        <v>9</v>
      </c>
      <c r="N99" s="56">
        <v>2</v>
      </c>
      <c r="O99" s="56">
        <v>0</v>
      </c>
      <c r="P99" s="56">
        <v>86</v>
      </c>
      <c r="Q99" s="56">
        <v>1207</v>
      </c>
      <c r="R99" s="56">
        <v>630</v>
      </c>
      <c r="S99" s="56">
        <v>143</v>
      </c>
    </row>
    <row r="100" spans="1:19" s="10" customFormat="1" ht="18" customHeight="1">
      <c r="A100" s="9">
        <v>16</v>
      </c>
      <c r="B100" s="197" t="s">
        <v>111</v>
      </c>
      <c r="C100" s="194" t="s">
        <v>210</v>
      </c>
      <c r="D100" s="53">
        <v>3411</v>
      </c>
      <c r="E100" s="53">
        <v>3290</v>
      </c>
      <c r="F100" s="53">
        <v>150</v>
      </c>
      <c r="G100" s="166">
        <f t="shared" si="4"/>
        <v>0.04559270516717325</v>
      </c>
      <c r="H100" s="167">
        <f t="shared" si="5"/>
        <v>0.019452887537993922</v>
      </c>
      <c r="I100" s="53">
        <v>2396</v>
      </c>
      <c r="J100" s="53">
        <v>830</v>
      </c>
      <c r="K100" s="53">
        <v>0</v>
      </c>
      <c r="L100" s="53">
        <v>61</v>
      </c>
      <c r="M100" s="53">
        <v>3</v>
      </c>
      <c r="N100" s="53">
        <v>0</v>
      </c>
      <c r="O100" s="53">
        <v>0</v>
      </c>
      <c r="P100" s="53">
        <v>64</v>
      </c>
      <c r="Q100" s="53">
        <v>268</v>
      </c>
      <c r="R100" s="53">
        <v>282</v>
      </c>
      <c r="S100" s="53">
        <v>190</v>
      </c>
    </row>
    <row r="101" spans="1:19" s="10" customFormat="1" ht="18" customHeight="1">
      <c r="A101" s="11">
        <v>17</v>
      </c>
      <c r="B101" s="198" t="s">
        <v>112</v>
      </c>
      <c r="C101" s="196" t="s">
        <v>211</v>
      </c>
      <c r="D101" s="208">
        <v>4034</v>
      </c>
      <c r="E101" s="208">
        <v>3935</v>
      </c>
      <c r="F101" s="208">
        <v>340</v>
      </c>
      <c r="G101" s="162">
        <f t="shared" si="4"/>
        <v>0.08640406607369759</v>
      </c>
      <c r="H101" s="163">
        <f t="shared" si="5"/>
        <v>0.028462515883100382</v>
      </c>
      <c r="I101" s="208">
        <v>972</v>
      </c>
      <c r="J101" s="208">
        <v>2851</v>
      </c>
      <c r="K101" s="208">
        <v>0</v>
      </c>
      <c r="L101" s="208">
        <v>103</v>
      </c>
      <c r="M101" s="208">
        <v>8</v>
      </c>
      <c r="N101" s="208">
        <v>1</v>
      </c>
      <c r="O101" s="208">
        <v>0</v>
      </c>
      <c r="P101" s="208">
        <v>112</v>
      </c>
      <c r="Q101" s="208">
        <v>279</v>
      </c>
      <c r="R101" s="208">
        <v>322</v>
      </c>
      <c r="S101" s="208">
        <v>87</v>
      </c>
    </row>
    <row r="102" spans="1:19" s="10" customFormat="1" ht="18" customHeight="1">
      <c r="A102" s="9">
        <v>20</v>
      </c>
      <c r="B102" s="191" t="s">
        <v>113</v>
      </c>
      <c r="C102" s="192" t="s">
        <v>212</v>
      </c>
      <c r="D102" s="56">
        <v>3173</v>
      </c>
      <c r="E102" s="56">
        <v>3023</v>
      </c>
      <c r="F102" s="56">
        <v>202</v>
      </c>
      <c r="G102" s="164">
        <f t="shared" si="4"/>
        <v>0.0668210387032749</v>
      </c>
      <c r="H102" s="165">
        <f t="shared" si="5"/>
        <v>0.023817399933840556</v>
      </c>
      <c r="I102" s="56">
        <v>85</v>
      </c>
      <c r="J102" s="56">
        <v>2866</v>
      </c>
      <c r="K102" s="56">
        <v>0</v>
      </c>
      <c r="L102" s="56">
        <v>62</v>
      </c>
      <c r="M102" s="56">
        <v>10</v>
      </c>
      <c r="N102" s="56">
        <v>0</v>
      </c>
      <c r="O102" s="56">
        <v>0</v>
      </c>
      <c r="P102" s="56">
        <v>72</v>
      </c>
      <c r="Q102" s="56">
        <v>147</v>
      </c>
      <c r="R102" s="56">
        <v>281</v>
      </c>
      <c r="S102" s="56">
        <v>1</v>
      </c>
    </row>
    <row r="103" spans="1:19" s="10" customFormat="1" ht="18" customHeight="1">
      <c r="A103" s="9">
        <v>21</v>
      </c>
      <c r="B103" s="191" t="s">
        <v>114</v>
      </c>
      <c r="C103" s="192" t="s">
        <v>213</v>
      </c>
      <c r="D103" s="56">
        <v>3486</v>
      </c>
      <c r="E103" s="56">
        <v>3262</v>
      </c>
      <c r="F103" s="56">
        <v>110</v>
      </c>
      <c r="G103" s="164">
        <f t="shared" si="4"/>
        <v>0.03372164316370325</v>
      </c>
      <c r="H103" s="165">
        <f t="shared" si="5"/>
        <v>0.011955855303494788</v>
      </c>
      <c r="I103" s="56">
        <v>794</v>
      </c>
      <c r="J103" s="56">
        <v>2429</v>
      </c>
      <c r="K103" s="56">
        <v>0</v>
      </c>
      <c r="L103" s="56">
        <v>37</v>
      </c>
      <c r="M103" s="56">
        <v>1</v>
      </c>
      <c r="N103" s="56">
        <v>1</v>
      </c>
      <c r="O103" s="56">
        <v>0</v>
      </c>
      <c r="P103" s="56">
        <v>39</v>
      </c>
      <c r="Q103" s="56">
        <v>33</v>
      </c>
      <c r="R103" s="56">
        <v>144</v>
      </c>
      <c r="S103" s="56">
        <v>176</v>
      </c>
    </row>
    <row r="104" spans="1:19" s="10" customFormat="1" ht="18" customHeight="1">
      <c r="A104" s="9">
        <v>23</v>
      </c>
      <c r="B104" s="191" t="s">
        <v>115</v>
      </c>
      <c r="C104" s="192" t="s">
        <v>216</v>
      </c>
      <c r="D104" s="56">
        <v>4218</v>
      </c>
      <c r="E104" s="56">
        <v>4024</v>
      </c>
      <c r="F104" s="56">
        <v>230</v>
      </c>
      <c r="G104" s="164">
        <f t="shared" si="4"/>
        <v>0.05715705765407555</v>
      </c>
      <c r="H104" s="165">
        <f t="shared" si="5"/>
        <v>0.021123260437375745</v>
      </c>
      <c r="I104" s="56">
        <v>1281</v>
      </c>
      <c r="J104" s="56">
        <v>2645</v>
      </c>
      <c r="K104" s="56">
        <v>13</v>
      </c>
      <c r="L104" s="56">
        <v>74</v>
      </c>
      <c r="M104" s="56">
        <v>6</v>
      </c>
      <c r="N104" s="56">
        <v>5</v>
      </c>
      <c r="O104" s="56">
        <v>0</v>
      </c>
      <c r="P104" s="56">
        <v>85</v>
      </c>
      <c r="Q104" s="56">
        <v>377</v>
      </c>
      <c r="R104" s="56">
        <v>339</v>
      </c>
      <c r="S104" s="56">
        <v>159</v>
      </c>
    </row>
    <row r="105" spans="1:19" s="10" customFormat="1" ht="18" customHeight="1">
      <c r="A105" s="9">
        <v>23</v>
      </c>
      <c r="B105" s="197" t="s">
        <v>116</v>
      </c>
      <c r="C105" s="194" t="s">
        <v>215</v>
      </c>
      <c r="D105" s="53">
        <v>3543</v>
      </c>
      <c r="E105" s="53">
        <v>3389</v>
      </c>
      <c r="F105" s="53">
        <v>252</v>
      </c>
      <c r="G105" s="166">
        <f t="shared" si="4"/>
        <v>0.07435821776335202</v>
      </c>
      <c r="H105" s="167">
        <f t="shared" si="5"/>
        <v>0.01622897609914429</v>
      </c>
      <c r="I105" s="53">
        <v>803</v>
      </c>
      <c r="J105" s="53">
        <v>2531</v>
      </c>
      <c r="K105" s="53">
        <v>0</v>
      </c>
      <c r="L105" s="53">
        <v>39</v>
      </c>
      <c r="M105" s="53">
        <v>12</v>
      </c>
      <c r="N105" s="53">
        <v>4</v>
      </c>
      <c r="O105" s="53">
        <v>0</v>
      </c>
      <c r="P105" s="53">
        <v>55</v>
      </c>
      <c r="Q105" s="53">
        <v>315</v>
      </c>
      <c r="R105" s="53">
        <v>347</v>
      </c>
      <c r="S105" s="53">
        <v>151</v>
      </c>
    </row>
    <row r="106" spans="1:19" s="10" customFormat="1" ht="18" customHeight="1">
      <c r="A106" s="9">
        <v>23</v>
      </c>
      <c r="B106" s="198" t="s">
        <v>117</v>
      </c>
      <c r="C106" s="196" t="s">
        <v>246</v>
      </c>
      <c r="D106" s="59">
        <v>3938</v>
      </c>
      <c r="E106" s="59">
        <v>3812</v>
      </c>
      <c r="F106" s="59">
        <v>175</v>
      </c>
      <c r="G106" s="162">
        <f t="shared" si="4"/>
        <v>0.04590766002098636</v>
      </c>
      <c r="H106" s="163">
        <f t="shared" si="5"/>
        <v>0.016002098635886673</v>
      </c>
      <c r="I106" s="59">
        <v>1108</v>
      </c>
      <c r="J106" s="59">
        <v>2643</v>
      </c>
      <c r="K106" s="59">
        <v>0</v>
      </c>
      <c r="L106" s="59">
        <v>55</v>
      </c>
      <c r="M106" s="59">
        <v>3</v>
      </c>
      <c r="N106" s="59">
        <v>3</v>
      </c>
      <c r="O106" s="59">
        <v>0</v>
      </c>
      <c r="P106" s="59">
        <v>61</v>
      </c>
      <c r="Q106" s="59">
        <v>143</v>
      </c>
      <c r="R106" s="59">
        <v>399</v>
      </c>
      <c r="S106" s="59">
        <v>273</v>
      </c>
    </row>
    <row r="107" spans="1:19" s="10" customFormat="1" ht="18" customHeight="1">
      <c r="A107" s="9">
        <v>25</v>
      </c>
      <c r="B107" s="191" t="s">
        <v>118</v>
      </c>
      <c r="C107" s="192" t="s">
        <v>261</v>
      </c>
      <c r="D107" s="56">
        <v>3158</v>
      </c>
      <c r="E107" s="56">
        <v>2892</v>
      </c>
      <c r="F107" s="56">
        <v>238</v>
      </c>
      <c r="G107" s="164">
        <f t="shared" si="4"/>
        <v>0.08229598893499308</v>
      </c>
      <c r="H107" s="165">
        <f t="shared" si="5"/>
        <v>0.025242047026279392</v>
      </c>
      <c r="I107" s="56">
        <v>2232</v>
      </c>
      <c r="J107" s="56">
        <v>587</v>
      </c>
      <c r="K107" s="56">
        <v>0</v>
      </c>
      <c r="L107" s="56">
        <v>58</v>
      </c>
      <c r="M107" s="56">
        <v>14</v>
      </c>
      <c r="N107" s="56">
        <v>1</v>
      </c>
      <c r="O107" s="56">
        <v>0</v>
      </c>
      <c r="P107" s="56">
        <v>73</v>
      </c>
      <c r="Q107" s="56">
        <v>0</v>
      </c>
      <c r="R107" s="56">
        <v>227</v>
      </c>
      <c r="S107" s="56">
        <v>0</v>
      </c>
    </row>
    <row r="108" spans="1:19" s="10" customFormat="1" ht="18" customHeight="1">
      <c r="A108" s="9">
        <v>27</v>
      </c>
      <c r="B108" s="191" t="s">
        <v>119</v>
      </c>
      <c r="C108" s="192" t="s">
        <v>247</v>
      </c>
      <c r="D108" s="56">
        <v>3058</v>
      </c>
      <c r="E108" s="56">
        <v>2963</v>
      </c>
      <c r="F108" s="56">
        <v>122</v>
      </c>
      <c r="G108" s="164">
        <f t="shared" si="4"/>
        <v>0.041174485318933515</v>
      </c>
      <c r="H108" s="165">
        <f t="shared" si="5"/>
        <v>0.01451231859601755</v>
      </c>
      <c r="I108" s="56">
        <v>942</v>
      </c>
      <c r="J108" s="56">
        <v>1962</v>
      </c>
      <c r="K108" s="56">
        <v>16</v>
      </c>
      <c r="L108" s="56">
        <v>35</v>
      </c>
      <c r="M108" s="56">
        <v>5</v>
      </c>
      <c r="N108" s="56">
        <v>3</v>
      </c>
      <c r="O108" s="56">
        <v>0</v>
      </c>
      <c r="P108" s="56">
        <v>43</v>
      </c>
      <c r="Q108" s="56">
        <v>207</v>
      </c>
      <c r="R108" s="56">
        <v>173</v>
      </c>
      <c r="S108" s="56">
        <v>124</v>
      </c>
    </row>
    <row r="109" spans="1:19" s="10" customFormat="1" ht="18" customHeight="1">
      <c r="A109" s="9">
        <v>27</v>
      </c>
      <c r="B109" s="191" t="s">
        <v>120</v>
      </c>
      <c r="C109" s="192" t="s">
        <v>14</v>
      </c>
      <c r="D109" s="56">
        <v>3825</v>
      </c>
      <c r="E109" s="56">
        <v>3658</v>
      </c>
      <c r="F109" s="56">
        <v>224</v>
      </c>
      <c r="G109" s="164">
        <f t="shared" si="4"/>
        <v>0.0612356478950246</v>
      </c>
      <c r="H109" s="165">
        <f t="shared" si="5"/>
        <v>0.016402405686167305</v>
      </c>
      <c r="I109" s="56">
        <v>3355</v>
      </c>
      <c r="J109" s="56">
        <v>243</v>
      </c>
      <c r="K109" s="56">
        <v>0</v>
      </c>
      <c r="L109" s="56">
        <v>52</v>
      </c>
      <c r="M109" s="56">
        <v>7</v>
      </c>
      <c r="N109" s="56">
        <v>1</v>
      </c>
      <c r="O109" s="56">
        <v>0</v>
      </c>
      <c r="P109" s="56">
        <v>60</v>
      </c>
      <c r="Q109" s="56">
        <v>24</v>
      </c>
      <c r="R109" s="56">
        <v>322</v>
      </c>
      <c r="S109" s="56">
        <v>166</v>
      </c>
    </row>
    <row r="110" spans="1:19" s="10" customFormat="1" ht="18" customHeight="1">
      <c r="A110" s="9">
        <v>27</v>
      </c>
      <c r="B110" s="193" t="s">
        <v>121</v>
      </c>
      <c r="C110" s="194" t="s">
        <v>321</v>
      </c>
      <c r="D110" s="53">
        <v>3638</v>
      </c>
      <c r="E110" s="53">
        <v>3431</v>
      </c>
      <c r="F110" s="53">
        <v>117</v>
      </c>
      <c r="G110" s="166">
        <f t="shared" si="4"/>
        <v>0.034100845234625476</v>
      </c>
      <c r="H110" s="167">
        <f t="shared" si="5"/>
        <v>0.0136986301369863</v>
      </c>
      <c r="I110" s="53">
        <v>3090</v>
      </c>
      <c r="J110" s="53">
        <v>294</v>
      </c>
      <c r="K110" s="53">
        <v>0</v>
      </c>
      <c r="L110" s="53">
        <v>42</v>
      </c>
      <c r="M110" s="53">
        <v>3</v>
      </c>
      <c r="N110" s="53">
        <v>2</v>
      </c>
      <c r="O110" s="53">
        <v>0</v>
      </c>
      <c r="P110" s="53">
        <v>47</v>
      </c>
      <c r="Q110" s="53">
        <v>549</v>
      </c>
      <c r="R110" s="53">
        <v>386</v>
      </c>
      <c r="S110" s="53">
        <v>220</v>
      </c>
    </row>
    <row r="111" spans="1:19" s="32" customFormat="1" ht="18" customHeight="1">
      <c r="A111" s="9">
        <v>28</v>
      </c>
      <c r="B111" s="195" t="s">
        <v>122</v>
      </c>
      <c r="C111" s="196" t="s">
        <v>218</v>
      </c>
      <c r="D111" s="59">
        <v>5018</v>
      </c>
      <c r="E111" s="59">
        <v>4838</v>
      </c>
      <c r="F111" s="59">
        <v>296</v>
      </c>
      <c r="G111" s="162">
        <f t="shared" si="4"/>
        <v>0.06118230673832162</v>
      </c>
      <c r="H111" s="163">
        <f t="shared" si="5"/>
        <v>0.02149648615130219</v>
      </c>
      <c r="I111" s="59">
        <v>2891</v>
      </c>
      <c r="J111" s="59">
        <v>1843</v>
      </c>
      <c r="K111" s="59">
        <v>0</v>
      </c>
      <c r="L111" s="59">
        <v>87</v>
      </c>
      <c r="M111" s="59">
        <v>8</v>
      </c>
      <c r="N111" s="59">
        <v>9</v>
      </c>
      <c r="O111" s="59">
        <v>0</v>
      </c>
      <c r="P111" s="59">
        <v>104</v>
      </c>
      <c r="Q111" s="59">
        <v>398</v>
      </c>
      <c r="R111" s="59">
        <v>413</v>
      </c>
      <c r="S111" s="59">
        <v>292</v>
      </c>
    </row>
    <row r="112" spans="1:19" s="10" customFormat="1" ht="18" customHeight="1">
      <c r="A112" s="9">
        <v>28</v>
      </c>
      <c r="B112" s="191" t="s">
        <v>123</v>
      </c>
      <c r="C112" s="192" t="s">
        <v>262</v>
      </c>
      <c r="D112" s="56">
        <v>4666</v>
      </c>
      <c r="E112" s="56">
        <v>4447</v>
      </c>
      <c r="F112" s="56">
        <v>144</v>
      </c>
      <c r="G112" s="164">
        <f t="shared" si="4"/>
        <v>0.032381380706094</v>
      </c>
      <c r="H112" s="165">
        <f t="shared" si="5"/>
        <v>0.011918147065437373</v>
      </c>
      <c r="I112" s="56">
        <v>2327</v>
      </c>
      <c r="J112" s="56">
        <v>2067</v>
      </c>
      <c r="K112" s="56">
        <v>0</v>
      </c>
      <c r="L112" s="56">
        <v>46</v>
      </c>
      <c r="M112" s="56">
        <v>6</v>
      </c>
      <c r="N112" s="56">
        <v>1</v>
      </c>
      <c r="O112" s="56">
        <v>0</v>
      </c>
      <c r="P112" s="56">
        <v>53</v>
      </c>
      <c r="Q112" s="56">
        <v>338</v>
      </c>
      <c r="R112" s="56">
        <v>315</v>
      </c>
      <c r="S112" s="56">
        <v>212</v>
      </c>
    </row>
    <row r="113" spans="1:19" s="10" customFormat="1" ht="18" customHeight="1">
      <c r="A113" s="9">
        <v>28</v>
      </c>
      <c r="B113" s="191" t="s">
        <v>229</v>
      </c>
      <c r="C113" s="192" t="s">
        <v>263</v>
      </c>
      <c r="D113" s="56">
        <v>4019</v>
      </c>
      <c r="E113" s="56">
        <v>3734</v>
      </c>
      <c r="F113" s="56">
        <v>95</v>
      </c>
      <c r="G113" s="164">
        <f t="shared" si="4"/>
        <v>0.02544188537761114</v>
      </c>
      <c r="H113" s="165">
        <f t="shared" si="5"/>
        <v>0.011247991430101767</v>
      </c>
      <c r="I113" s="56">
        <v>1874</v>
      </c>
      <c r="J113" s="56">
        <v>1818</v>
      </c>
      <c r="K113" s="56">
        <v>0</v>
      </c>
      <c r="L113" s="56">
        <v>37</v>
      </c>
      <c r="M113" s="56">
        <v>3</v>
      </c>
      <c r="N113" s="56">
        <v>2</v>
      </c>
      <c r="O113" s="56">
        <v>0</v>
      </c>
      <c r="P113" s="56">
        <v>42</v>
      </c>
      <c r="Q113" s="56">
        <v>198</v>
      </c>
      <c r="R113" s="56">
        <v>210</v>
      </c>
      <c r="S113" s="56">
        <v>179</v>
      </c>
    </row>
    <row r="114" spans="1:19" s="10" customFormat="1" ht="18" customHeight="1">
      <c r="A114" s="9">
        <v>29</v>
      </c>
      <c r="B114" s="191" t="s">
        <v>230</v>
      </c>
      <c r="C114" s="192" t="s">
        <v>248</v>
      </c>
      <c r="D114" s="56">
        <v>2746</v>
      </c>
      <c r="E114" s="56">
        <v>2528</v>
      </c>
      <c r="F114" s="56">
        <v>185</v>
      </c>
      <c r="G114" s="164">
        <f t="shared" si="4"/>
        <v>0.07318037974683544</v>
      </c>
      <c r="H114" s="165">
        <f t="shared" si="5"/>
        <v>0.025712025316455698</v>
      </c>
      <c r="I114" s="56">
        <v>817</v>
      </c>
      <c r="J114" s="56">
        <v>1646</v>
      </c>
      <c r="K114" s="56">
        <v>0</v>
      </c>
      <c r="L114" s="56">
        <v>54</v>
      </c>
      <c r="M114" s="56">
        <v>10</v>
      </c>
      <c r="N114" s="56">
        <v>1</v>
      </c>
      <c r="O114" s="56">
        <v>0</v>
      </c>
      <c r="P114" s="56">
        <v>65</v>
      </c>
      <c r="Q114" s="56">
        <v>49</v>
      </c>
      <c r="R114" s="56">
        <v>266</v>
      </c>
      <c r="S114" s="56">
        <v>142</v>
      </c>
    </row>
    <row r="115" spans="1:19" s="10" customFormat="1" ht="18" customHeight="1">
      <c r="A115" s="9">
        <v>30</v>
      </c>
      <c r="B115" s="197" t="s">
        <v>231</v>
      </c>
      <c r="C115" s="194" t="s">
        <v>12</v>
      </c>
      <c r="D115" s="53">
        <v>3000</v>
      </c>
      <c r="E115" s="53">
        <v>2886</v>
      </c>
      <c r="F115" s="53">
        <v>163</v>
      </c>
      <c r="G115" s="166">
        <f t="shared" si="4"/>
        <v>0.05647955647955648</v>
      </c>
      <c r="H115" s="167">
        <f t="shared" si="5"/>
        <v>0.019057519057519057</v>
      </c>
      <c r="I115" s="53">
        <v>786</v>
      </c>
      <c r="J115" s="53">
        <v>2045</v>
      </c>
      <c r="K115" s="53">
        <v>0</v>
      </c>
      <c r="L115" s="53">
        <v>49</v>
      </c>
      <c r="M115" s="53">
        <v>5</v>
      </c>
      <c r="N115" s="53">
        <v>1</v>
      </c>
      <c r="O115" s="53">
        <v>0</v>
      </c>
      <c r="P115" s="53">
        <v>55</v>
      </c>
      <c r="Q115" s="53">
        <v>127</v>
      </c>
      <c r="R115" s="53">
        <v>150</v>
      </c>
      <c r="S115" s="53">
        <v>5</v>
      </c>
    </row>
    <row r="116" spans="1:19" s="10" customFormat="1" ht="18" customHeight="1">
      <c r="A116" s="9">
        <v>33</v>
      </c>
      <c r="B116" s="198" t="s">
        <v>124</v>
      </c>
      <c r="C116" s="196" t="s">
        <v>249</v>
      </c>
      <c r="D116" s="59">
        <v>4716</v>
      </c>
      <c r="E116" s="59">
        <v>4425</v>
      </c>
      <c r="F116" s="59">
        <v>239</v>
      </c>
      <c r="G116" s="162">
        <f t="shared" si="4"/>
        <v>0.05401129943502825</v>
      </c>
      <c r="H116" s="163">
        <f t="shared" si="5"/>
        <v>0.017853107344632767</v>
      </c>
      <c r="I116" s="59">
        <v>2627</v>
      </c>
      <c r="J116" s="59">
        <v>1719</v>
      </c>
      <c r="K116" s="59">
        <v>0</v>
      </c>
      <c r="L116" s="59">
        <v>69</v>
      </c>
      <c r="M116" s="59">
        <v>7</v>
      </c>
      <c r="N116" s="59">
        <v>3</v>
      </c>
      <c r="O116" s="59">
        <v>0</v>
      </c>
      <c r="P116" s="59">
        <v>79</v>
      </c>
      <c r="Q116" s="59">
        <v>210</v>
      </c>
      <c r="R116" s="59">
        <v>322</v>
      </c>
      <c r="S116" s="59">
        <v>175</v>
      </c>
    </row>
    <row r="117" spans="1:19" s="10" customFormat="1" ht="18" customHeight="1">
      <c r="A117" s="9">
        <v>34</v>
      </c>
      <c r="B117" s="191" t="s">
        <v>125</v>
      </c>
      <c r="C117" s="192" t="s">
        <v>220</v>
      </c>
      <c r="D117" s="56">
        <v>4594</v>
      </c>
      <c r="E117" s="56">
        <v>4305</v>
      </c>
      <c r="F117" s="56">
        <v>164</v>
      </c>
      <c r="G117" s="164">
        <f t="shared" si="4"/>
        <v>0.0380952380952381</v>
      </c>
      <c r="H117" s="165">
        <f t="shared" si="5"/>
        <v>0.01556329849012776</v>
      </c>
      <c r="I117" s="56">
        <v>4022</v>
      </c>
      <c r="J117" s="56">
        <v>216</v>
      </c>
      <c r="K117" s="56">
        <v>0</v>
      </c>
      <c r="L117" s="56">
        <v>52</v>
      </c>
      <c r="M117" s="56">
        <v>10</v>
      </c>
      <c r="N117" s="56">
        <v>5</v>
      </c>
      <c r="O117" s="56">
        <v>0</v>
      </c>
      <c r="P117" s="56">
        <v>67</v>
      </c>
      <c r="Q117" s="56">
        <v>101</v>
      </c>
      <c r="R117" s="56">
        <v>112</v>
      </c>
      <c r="S117" s="56">
        <v>222</v>
      </c>
    </row>
    <row r="118" spans="1:19" s="10" customFormat="1" ht="18" customHeight="1">
      <c r="A118" s="9">
        <v>35</v>
      </c>
      <c r="B118" s="191" t="s">
        <v>126</v>
      </c>
      <c r="C118" s="192" t="s">
        <v>264</v>
      </c>
      <c r="D118" s="13">
        <v>2076</v>
      </c>
      <c r="E118" s="13">
        <v>1965</v>
      </c>
      <c r="F118" s="13">
        <v>233</v>
      </c>
      <c r="G118" s="164">
        <f t="shared" si="4"/>
        <v>0.11857506361323156</v>
      </c>
      <c r="H118" s="165">
        <f t="shared" si="5"/>
        <v>0.035114503816793895</v>
      </c>
      <c r="I118" s="13">
        <v>1490</v>
      </c>
      <c r="J118" s="13">
        <v>406</v>
      </c>
      <c r="K118" s="13">
        <v>0</v>
      </c>
      <c r="L118" s="13">
        <v>58</v>
      </c>
      <c r="M118" s="13">
        <v>7</v>
      </c>
      <c r="N118" s="13">
        <v>4</v>
      </c>
      <c r="O118" s="13">
        <v>0</v>
      </c>
      <c r="P118" s="13">
        <v>69</v>
      </c>
      <c r="Q118" s="13">
        <v>103</v>
      </c>
      <c r="R118" s="13">
        <v>459</v>
      </c>
      <c r="S118" s="13">
        <v>154</v>
      </c>
    </row>
    <row r="119" spans="1:19" s="10" customFormat="1" ht="18" customHeight="1">
      <c r="A119" s="9">
        <v>37</v>
      </c>
      <c r="B119" s="191" t="s">
        <v>127</v>
      </c>
      <c r="C119" s="192" t="s">
        <v>221</v>
      </c>
      <c r="D119" s="56">
        <v>4036</v>
      </c>
      <c r="E119" s="56">
        <v>3612</v>
      </c>
      <c r="F119" s="56">
        <v>183</v>
      </c>
      <c r="G119" s="164">
        <f t="shared" si="4"/>
        <v>0.050664451827242524</v>
      </c>
      <c r="H119" s="165">
        <f t="shared" si="5"/>
        <v>0.017718715393133997</v>
      </c>
      <c r="I119" s="56">
        <v>3310</v>
      </c>
      <c r="J119" s="56">
        <v>238</v>
      </c>
      <c r="K119" s="56">
        <v>0</v>
      </c>
      <c r="L119" s="56">
        <v>55</v>
      </c>
      <c r="M119" s="56">
        <v>6</v>
      </c>
      <c r="N119" s="56">
        <v>3</v>
      </c>
      <c r="O119" s="56">
        <v>0</v>
      </c>
      <c r="P119" s="56">
        <v>64</v>
      </c>
      <c r="Q119" s="56">
        <v>221</v>
      </c>
      <c r="R119" s="56">
        <v>256</v>
      </c>
      <c r="S119" s="56">
        <v>191</v>
      </c>
    </row>
    <row r="120" spans="1:19" s="10" customFormat="1" ht="18" customHeight="1">
      <c r="A120" s="9">
        <v>38</v>
      </c>
      <c r="B120" s="193" t="s">
        <v>128</v>
      </c>
      <c r="C120" s="194" t="s">
        <v>222</v>
      </c>
      <c r="D120" s="53">
        <v>4613</v>
      </c>
      <c r="E120" s="53">
        <v>4352</v>
      </c>
      <c r="F120" s="53">
        <v>216</v>
      </c>
      <c r="G120" s="166">
        <f t="shared" si="4"/>
        <v>0.04963235294117647</v>
      </c>
      <c r="H120" s="167">
        <f t="shared" si="5"/>
        <v>0.017693014705882353</v>
      </c>
      <c r="I120" s="53">
        <v>4226</v>
      </c>
      <c r="J120" s="53">
        <v>49</v>
      </c>
      <c r="K120" s="53">
        <v>0</v>
      </c>
      <c r="L120" s="53">
        <v>67</v>
      </c>
      <c r="M120" s="53">
        <v>8</v>
      </c>
      <c r="N120" s="53">
        <v>2</v>
      </c>
      <c r="O120" s="53">
        <v>0</v>
      </c>
      <c r="P120" s="53">
        <v>77</v>
      </c>
      <c r="Q120" s="53">
        <v>63</v>
      </c>
      <c r="R120" s="53">
        <v>433</v>
      </c>
      <c r="S120" s="53">
        <v>147</v>
      </c>
    </row>
    <row r="121" spans="1:19" s="10" customFormat="1" ht="18" customHeight="1">
      <c r="A121" s="9">
        <v>39</v>
      </c>
      <c r="B121" s="195" t="s">
        <v>129</v>
      </c>
      <c r="C121" s="196" t="s">
        <v>223</v>
      </c>
      <c r="D121" s="59">
        <v>2855</v>
      </c>
      <c r="E121" s="59">
        <v>2432</v>
      </c>
      <c r="F121" s="59">
        <v>168</v>
      </c>
      <c r="G121" s="162">
        <f t="shared" si="4"/>
        <v>0.06907894736842106</v>
      </c>
      <c r="H121" s="163">
        <f t="shared" si="5"/>
        <v>0.023026315789473683</v>
      </c>
      <c r="I121" s="59">
        <v>2119</v>
      </c>
      <c r="J121" s="59">
        <v>257</v>
      </c>
      <c r="K121" s="59">
        <v>0</v>
      </c>
      <c r="L121" s="59">
        <v>45</v>
      </c>
      <c r="M121" s="59">
        <v>10</v>
      </c>
      <c r="N121" s="59">
        <v>1</v>
      </c>
      <c r="O121" s="59">
        <v>0</v>
      </c>
      <c r="P121" s="59">
        <v>56</v>
      </c>
      <c r="Q121" s="59">
        <v>298</v>
      </c>
      <c r="R121" s="59">
        <v>508</v>
      </c>
      <c r="S121" s="59">
        <v>574</v>
      </c>
    </row>
    <row r="122" spans="1:19" s="10" customFormat="1" ht="18" customHeight="1">
      <c r="A122" s="9">
        <v>40</v>
      </c>
      <c r="B122" s="191" t="s">
        <v>130</v>
      </c>
      <c r="C122" s="192" t="s">
        <v>265</v>
      </c>
      <c r="D122" s="56">
        <v>2976</v>
      </c>
      <c r="E122" s="56">
        <v>2415</v>
      </c>
      <c r="F122" s="56">
        <v>360</v>
      </c>
      <c r="G122" s="164">
        <f t="shared" si="4"/>
        <v>0.14906832298136646</v>
      </c>
      <c r="H122" s="165">
        <f t="shared" si="5"/>
        <v>0.03602484472049689</v>
      </c>
      <c r="I122" s="56">
        <v>2062</v>
      </c>
      <c r="J122" s="56">
        <v>266</v>
      </c>
      <c r="K122" s="56">
        <v>0</v>
      </c>
      <c r="L122" s="56">
        <v>68</v>
      </c>
      <c r="M122" s="56">
        <v>16</v>
      </c>
      <c r="N122" s="56">
        <v>3</v>
      </c>
      <c r="O122" s="56">
        <v>0</v>
      </c>
      <c r="P122" s="56">
        <v>87</v>
      </c>
      <c r="Q122" s="56">
        <v>164</v>
      </c>
      <c r="R122" s="71">
        <v>150</v>
      </c>
      <c r="S122" s="72">
        <v>0</v>
      </c>
    </row>
    <row r="123" spans="1:19" s="10" customFormat="1" ht="18" customHeight="1">
      <c r="A123" s="9">
        <v>42</v>
      </c>
      <c r="B123" s="191" t="s">
        <v>131</v>
      </c>
      <c r="C123" s="192" t="s">
        <v>224</v>
      </c>
      <c r="D123" s="56">
        <v>3360</v>
      </c>
      <c r="E123" s="56">
        <v>3243</v>
      </c>
      <c r="F123" s="56">
        <v>227</v>
      </c>
      <c r="G123" s="164">
        <f t="shared" si="4"/>
        <v>0.06999691643539932</v>
      </c>
      <c r="H123" s="165">
        <f t="shared" si="5"/>
        <v>0.024668516805427074</v>
      </c>
      <c r="I123" s="56">
        <v>1127</v>
      </c>
      <c r="J123" s="56">
        <v>2036</v>
      </c>
      <c r="K123" s="56">
        <v>0</v>
      </c>
      <c r="L123" s="56">
        <v>75</v>
      </c>
      <c r="M123" s="56">
        <v>4</v>
      </c>
      <c r="N123" s="56">
        <v>1</v>
      </c>
      <c r="O123" s="56">
        <v>0</v>
      </c>
      <c r="P123" s="56">
        <v>80</v>
      </c>
      <c r="Q123" s="56">
        <v>197</v>
      </c>
      <c r="R123" s="71">
        <v>669</v>
      </c>
      <c r="S123" s="72">
        <v>238</v>
      </c>
    </row>
    <row r="124" spans="1:19" s="10" customFormat="1" ht="18" customHeight="1">
      <c r="A124" s="9">
        <v>44</v>
      </c>
      <c r="B124" s="191" t="s">
        <v>132</v>
      </c>
      <c r="C124" s="192" t="s">
        <v>225</v>
      </c>
      <c r="D124" s="13">
        <v>4570</v>
      </c>
      <c r="E124" s="13">
        <v>4349</v>
      </c>
      <c r="F124" s="13">
        <v>290</v>
      </c>
      <c r="G124" s="164">
        <f t="shared" si="4"/>
        <v>0.0666819958611175</v>
      </c>
      <c r="H124" s="165">
        <f t="shared" si="5"/>
        <v>0.019774660841572776</v>
      </c>
      <c r="I124" s="13">
        <v>3814</v>
      </c>
      <c r="J124" s="13">
        <v>449</v>
      </c>
      <c r="K124" s="13">
        <v>0</v>
      </c>
      <c r="L124" s="13">
        <v>69</v>
      </c>
      <c r="M124" s="13">
        <v>11</v>
      </c>
      <c r="N124" s="13">
        <v>6</v>
      </c>
      <c r="O124" s="13">
        <v>0</v>
      </c>
      <c r="P124" s="13">
        <v>86</v>
      </c>
      <c r="Q124" s="13">
        <v>288</v>
      </c>
      <c r="R124" s="71">
        <v>273</v>
      </c>
      <c r="S124" s="72">
        <v>249</v>
      </c>
    </row>
    <row r="125" spans="1:19" s="12" customFormat="1" ht="18" customHeight="1">
      <c r="A125" s="11">
        <v>45</v>
      </c>
      <c r="B125" s="197" t="s">
        <v>133</v>
      </c>
      <c r="C125" s="194" t="s">
        <v>226</v>
      </c>
      <c r="D125" s="53">
        <v>3944</v>
      </c>
      <c r="E125" s="53">
        <v>3637</v>
      </c>
      <c r="F125" s="53">
        <v>323</v>
      </c>
      <c r="G125" s="166">
        <f t="shared" si="4"/>
        <v>0.08880945834478966</v>
      </c>
      <c r="H125" s="167">
        <f t="shared" si="5"/>
        <v>0.026120428924938134</v>
      </c>
      <c r="I125" s="53">
        <v>2501</v>
      </c>
      <c r="J125" s="53">
        <v>1041</v>
      </c>
      <c r="K125" s="53">
        <v>0</v>
      </c>
      <c r="L125" s="53">
        <v>77</v>
      </c>
      <c r="M125" s="53">
        <v>18</v>
      </c>
      <c r="N125" s="53">
        <v>0</v>
      </c>
      <c r="O125" s="53">
        <v>0</v>
      </c>
      <c r="P125" s="53">
        <v>95</v>
      </c>
      <c r="Q125" s="53">
        <v>404</v>
      </c>
      <c r="R125" s="49">
        <v>358</v>
      </c>
      <c r="S125" s="321">
        <v>1073</v>
      </c>
    </row>
    <row r="126" spans="1:19" s="12" customFormat="1" ht="18" customHeight="1">
      <c r="A126" s="9">
        <v>46</v>
      </c>
      <c r="B126" s="199" t="s">
        <v>134</v>
      </c>
      <c r="C126" s="200" t="s">
        <v>13</v>
      </c>
      <c r="D126" s="499">
        <v>5931</v>
      </c>
      <c r="E126" s="499">
        <v>5733</v>
      </c>
      <c r="F126" s="499">
        <v>630</v>
      </c>
      <c r="G126" s="168">
        <f t="shared" si="4"/>
        <v>0.10989010989010989</v>
      </c>
      <c r="H126" s="169">
        <f t="shared" si="5"/>
        <v>0.03854875283446712</v>
      </c>
      <c r="I126" s="499">
        <v>5102</v>
      </c>
      <c r="J126" s="499">
        <v>410</v>
      </c>
      <c r="K126" s="499">
        <v>0</v>
      </c>
      <c r="L126" s="499">
        <v>195</v>
      </c>
      <c r="M126" s="499">
        <v>23</v>
      </c>
      <c r="N126" s="499">
        <v>3</v>
      </c>
      <c r="O126" s="499">
        <v>0</v>
      </c>
      <c r="P126" s="499">
        <v>221</v>
      </c>
      <c r="Q126" s="499">
        <v>211</v>
      </c>
      <c r="R126" s="147">
        <v>483</v>
      </c>
      <c r="S126" s="148">
        <v>0</v>
      </c>
    </row>
    <row r="127" spans="1:19" s="10" customFormat="1" ht="18" customHeight="1">
      <c r="A127" s="9">
        <v>1</v>
      </c>
      <c r="B127" s="198" t="s">
        <v>135</v>
      </c>
      <c r="C127" s="196" t="s">
        <v>266</v>
      </c>
      <c r="D127" s="59">
        <v>664</v>
      </c>
      <c r="E127" s="59">
        <v>647</v>
      </c>
      <c r="F127" s="59">
        <v>56</v>
      </c>
      <c r="G127" s="162">
        <f t="shared" si="4"/>
        <v>0.0865533230293663</v>
      </c>
      <c r="H127" s="163">
        <f t="shared" si="5"/>
        <v>0.03554868624420402</v>
      </c>
      <c r="I127" s="59">
        <v>547</v>
      </c>
      <c r="J127" s="59">
        <v>77</v>
      </c>
      <c r="K127" s="59">
        <v>0</v>
      </c>
      <c r="L127" s="59">
        <v>20</v>
      </c>
      <c r="M127" s="59">
        <v>3</v>
      </c>
      <c r="N127" s="59">
        <v>0</v>
      </c>
      <c r="O127" s="59">
        <v>0</v>
      </c>
      <c r="P127" s="59">
        <v>23</v>
      </c>
      <c r="Q127" s="59">
        <v>17</v>
      </c>
      <c r="R127" s="500">
        <v>20</v>
      </c>
      <c r="S127" s="501">
        <v>40</v>
      </c>
    </row>
    <row r="128" spans="1:19" s="12" customFormat="1" ht="18" customHeight="1">
      <c r="A128" s="11">
        <v>13</v>
      </c>
      <c r="B128" s="191" t="s">
        <v>136</v>
      </c>
      <c r="C128" s="192" t="s">
        <v>267</v>
      </c>
      <c r="D128" s="56">
        <v>4409</v>
      </c>
      <c r="E128" s="56">
        <v>4047</v>
      </c>
      <c r="F128" s="56">
        <v>295</v>
      </c>
      <c r="G128" s="164">
        <f t="shared" si="4"/>
        <v>0.07289350135903139</v>
      </c>
      <c r="H128" s="165">
        <f t="shared" si="5"/>
        <v>0.02026192241166296</v>
      </c>
      <c r="I128" s="56">
        <v>1646</v>
      </c>
      <c r="J128" s="56">
        <v>2319</v>
      </c>
      <c r="K128" s="56">
        <v>0</v>
      </c>
      <c r="L128" s="56">
        <v>55</v>
      </c>
      <c r="M128" s="56">
        <v>18</v>
      </c>
      <c r="N128" s="56">
        <v>9</v>
      </c>
      <c r="O128" s="56">
        <v>0</v>
      </c>
      <c r="P128" s="56">
        <v>82</v>
      </c>
      <c r="Q128" s="56">
        <v>45</v>
      </c>
      <c r="R128" s="71">
        <v>362</v>
      </c>
      <c r="S128" s="72">
        <v>337</v>
      </c>
    </row>
    <row r="129" spans="1:19" s="10" customFormat="1" ht="18" customHeight="1">
      <c r="A129" s="9">
        <v>13</v>
      </c>
      <c r="B129" s="191" t="s">
        <v>137</v>
      </c>
      <c r="C129" s="194" t="s">
        <v>300</v>
      </c>
      <c r="D129" s="53">
        <v>3401</v>
      </c>
      <c r="E129" s="53">
        <v>2869</v>
      </c>
      <c r="F129" s="53">
        <v>136</v>
      </c>
      <c r="G129" s="164">
        <f t="shared" si="4"/>
        <v>0.04740327640292785</v>
      </c>
      <c r="H129" s="165">
        <f t="shared" si="5"/>
        <v>0.01603346113628442</v>
      </c>
      <c r="I129" s="53">
        <v>499</v>
      </c>
      <c r="J129" s="53">
        <v>2324</v>
      </c>
      <c r="K129" s="53">
        <v>0</v>
      </c>
      <c r="L129" s="53">
        <v>38</v>
      </c>
      <c r="M129" s="53">
        <v>7</v>
      </c>
      <c r="N129" s="53">
        <v>1</v>
      </c>
      <c r="O129" s="53">
        <v>0</v>
      </c>
      <c r="P129" s="53">
        <v>46</v>
      </c>
      <c r="Q129" s="53">
        <v>231</v>
      </c>
      <c r="R129" s="49">
        <v>232</v>
      </c>
      <c r="S129" s="502">
        <v>462</v>
      </c>
    </row>
    <row r="130" spans="1:19" s="10" customFormat="1" ht="18" customHeight="1">
      <c r="A130" s="9">
        <v>14</v>
      </c>
      <c r="B130" s="191" t="s">
        <v>138</v>
      </c>
      <c r="C130" s="192" t="s">
        <v>268</v>
      </c>
      <c r="D130" s="56">
        <v>3862</v>
      </c>
      <c r="E130" s="56">
        <v>3688</v>
      </c>
      <c r="F130" s="56">
        <v>127</v>
      </c>
      <c r="G130" s="164">
        <f t="shared" si="4"/>
        <v>0.03443600867678959</v>
      </c>
      <c r="H130" s="165">
        <f t="shared" si="5"/>
        <v>0.01220173535791757</v>
      </c>
      <c r="I130" s="56">
        <v>1793</v>
      </c>
      <c r="J130" s="56">
        <v>1850</v>
      </c>
      <c r="K130" s="56">
        <v>0</v>
      </c>
      <c r="L130" s="56">
        <v>39</v>
      </c>
      <c r="M130" s="56">
        <v>2</v>
      </c>
      <c r="N130" s="56">
        <v>4</v>
      </c>
      <c r="O130" s="56">
        <v>0</v>
      </c>
      <c r="P130" s="56">
        <v>45</v>
      </c>
      <c r="Q130" s="56">
        <v>303</v>
      </c>
      <c r="R130" s="71">
        <v>148</v>
      </c>
      <c r="S130" s="72">
        <v>122</v>
      </c>
    </row>
    <row r="131" spans="1:19" s="10" customFormat="1" ht="18" customHeight="1">
      <c r="A131" s="9">
        <v>24</v>
      </c>
      <c r="B131" s="201" t="s">
        <v>139</v>
      </c>
      <c r="C131" s="202" t="s">
        <v>269</v>
      </c>
      <c r="D131" s="109">
        <v>2898</v>
      </c>
      <c r="E131" s="109">
        <v>2797</v>
      </c>
      <c r="F131" s="109">
        <v>51</v>
      </c>
      <c r="G131" s="166">
        <f aca="true" t="shared" si="6" ref="G131:G157">F131/E131</f>
        <v>0.018233821952091528</v>
      </c>
      <c r="H131" s="167">
        <f aca="true" t="shared" si="7" ref="H131:H157">P131/E131</f>
        <v>0.006792992491955667</v>
      </c>
      <c r="I131" s="109">
        <v>2429</v>
      </c>
      <c r="J131" s="109">
        <v>348</v>
      </c>
      <c r="K131" s="109">
        <v>1</v>
      </c>
      <c r="L131" s="109">
        <v>18</v>
      </c>
      <c r="M131" s="109">
        <v>1</v>
      </c>
      <c r="N131" s="109">
        <v>0</v>
      </c>
      <c r="O131" s="109">
        <v>0</v>
      </c>
      <c r="P131" s="109">
        <v>19</v>
      </c>
      <c r="Q131" s="109">
        <v>200</v>
      </c>
      <c r="R131" s="109">
        <v>196</v>
      </c>
      <c r="S131" s="109">
        <v>157</v>
      </c>
    </row>
    <row r="132" spans="1:19" s="12" customFormat="1" ht="18" customHeight="1">
      <c r="A132" s="9">
        <v>34</v>
      </c>
      <c r="B132" s="198" t="s">
        <v>140</v>
      </c>
      <c r="C132" s="196" t="s">
        <v>270</v>
      </c>
      <c r="D132" s="59">
        <v>1714</v>
      </c>
      <c r="E132" s="59">
        <v>1645</v>
      </c>
      <c r="F132" s="59">
        <v>45</v>
      </c>
      <c r="G132" s="162">
        <f t="shared" si="6"/>
        <v>0.02735562310030395</v>
      </c>
      <c r="H132" s="163">
        <f t="shared" si="7"/>
        <v>0.00911854103343465</v>
      </c>
      <c r="I132" s="59">
        <v>748</v>
      </c>
      <c r="J132" s="59">
        <v>882</v>
      </c>
      <c r="K132" s="59">
        <v>0</v>
      </c>
      <c r="L132" s="59">
        <v>12</v>
      </c>
      <c r="M132" s="59">
        <v>2</v>
      </c>
      <c r="N132" s="59">
        <v>1</v>
      </c>
      <c r="O132" s="59">
        <v>0</v>
      </c>
      <c r="P132" s="59">
        <v>15</v>
      </c>
      <c r="Q132" s="59">
        <v>2</v>
      </c>
      <c r="R132" s="59">
        <v>37</v>
      </c>
      <c r="S132" s="59">
        <v>3</v>
      </c>
    </row>
    <row r="133" spans="1:19" s="10" customFormat="1" ht="18" customHeight="1">
      <c r="A133" s="9">
        <v>40</v>
      </c>
      <c r="B133" s="191" t="s">
        <v>141</v>
      </c>
      <c r="C133" s="192" t="s">
        <v>271</v>
      </c>
      <c r="D133" s="56">
        <v>927</v>
      </c>
      <c r="E133" s="56">
        <v>779</v>
      </c>
      <c r="F133" s="56">
        <v>123</v>
      </c>
      <c r="G133" s="164">
        <f t="shared" si="6"/>
        <v>0.15789473684210525</v>
      </c>
      <c r="H133" s="165">
        <f t="shared" si="7"/>
        <v>0.05391527599486521</v>
      </c>
      <c r="I133" s="56">
        <v>142</v>
      </c>
      <c r="J133" s="56">
        <v>595</v>
      </c>
      <c r="K133" s="56">
        <v>0</v>
      </c>
      <c r="L133" s="56">
        <v>32</v>
      </c>
      <c r="M133" s="56">
        <v>9</v>
      </c>
      <c r="N133" s="56">
        <v>1</v>
      </c>
      <c r="O133" s="56">
        <v>0</v>
      </c>
      <c r="P133" s="56">
        <v>42</v>
      </c>
      <c r="Q133" s="56">
        <v>105</v>
      </c>
      <c r="R133" s="56">
        <v>109</v>
      </c>
      <c r="S133" s="56">
        <v>120</v>
      </c>
    </row>
    <row r="134" spans="1:19" s="10" customFormat="1" ht="18" customHeight="1">
      <c r="A134" s="9">
        <v>42</v>
      </c>
      <c r="B134" s="197" t="s">
        <v>142</v>
      </c>
      <c r="C134" s="192" t="s">
        <v>272</v>
      </c>
      <c r="D134" s="56">
        <v>2428</v>
      </c>
      <c r="E134" s="56">
        <v>2266</v>
      </c>
      <c r="F134" s="56">
        <v>106</v>
      </c>
      <c r="G134" s="164">
        <f t="shared" si="6"/>
        <v>0.04677846425419241</v>
      </c>
      <c r="H134" s="165">
        <f t="shared" si="7"/>
        <v>0.018093556928508385</v>
      </c>
      <c r="I134" s="56">
        <v>2154</v>
      </c>
      <c r="J134" s="56">
        <v>71</v>
      </c>
      <c r="K134" s="56">
        <v>0</v>
      </c>
      <c r="L134" s="56">
        <v>35</v>
      </c>
      <c r="M134" s="56">
        <v>4</v>
      </c>
      <c r="N134" s="56">
        <v>2</v>
      </c>
      <c r="O134" s="56">
        <v>0</v>
      </c>
      <c r="P134" s="56">
        <v>41</v>
      </c>
      <c r="Q134" s="56">
        <v>267</v>
      </c>
      <c r="R134" s="56">
        <v>174</v>
      </c>
      <c r="S134" s="56">
        <v>71</v>
      </c>
    </row>
    <row r="135" spans="1:19" s="10" customFormat="1" ht="18" customHeight="1">
      <c r="A135" s="9">
        <v>13</v>
      </c>
      <c r="B135" s="197" t="s">
        <v>143</v>
      </c>
      <c r="C135" s="194" t="s">
        <v>273</v>
      </c>
      <c r="D135" s="53">
        <v>424</v>
      </c>
      <c r="E135" s="53">
        <v>387</v>
      </c>
      <c r="F135" s="53">
        <v>17</v>
      </c>
      <c r="G135" s="164">
        <f t="shared" si="6"/>
        <v>0.04392764857881137</v>
      </c>
      <c r="H135" s="165">
        <f t="shared" si="7"/>
        <v>0.015503875968992248</v>
      </c>
      <c r="I135" s="53">
        <v>160</v>
      </c>
      <c r="J135" s="53">
        <v>221</v>
      </c>
      <c r="K135" s="53">
        <v>0</v>
      </c>
      <c r="L135" s="53">
        <v>5</v>
      </c>
      <c r="M135" s="53">
        <v>1</v>
      </c>
      <c r="N135" s="53">
        <v>0</v>
      </c>
      <c r="O135" s="53">
        <v>0</v>
      </c>
      <c r="P135" s="53">
        <v>6</v>
      </c>
      <c r="Q135" s="53">
        <v>1</v>
      </c>
      <c r="R135" s="53">
        <v>36</v>
      </c>
      <c r="S135" s="53">
        <v>28</v>
      </c>
    </row>
    <row r="136" spans="1:19" s="12" customFormat="1" ht="18" customHeight="1">
      <c r="A136" s="11">
        <v>13</v>
      </c>
      <c r="B136" s="193" t="s">
        <v>144</v>
      </c>
      <c r="C136" s="203" t="s">
        <v>274</v>
      </c>
      <c r="D136" s="74">
        <v>1427</v>
      </c>
      <c r="E136" s="74">
        <v>886</v>
      </c>
      <c r="F136" s="74">
        <v>27</v>
      </c>
      <c r="G136" s="166">
        <f t="shared" si="6"/>
        <v>0.030474040632054177</v>
      </c>
      <c r="H136" s="167">
        <f t="shared" si="7"/>
        <v>0.011286681715575621</v>
      </c>
      <c r="I136" s="74">
        <v>419</v>
      </c>
      <c r="J136" s="74">
        <v>457</v>
      </c>
      <c r="K136" s="74">
        <v>0</v>
      </c>
      <c r="L136" s="74">
        <v>10</v>
      </c>
      <c r="M136" s="74">
        <v>0</v>
      </c>
      <c r="N136" s="74">
        <v>0</v>
      </c>
      <c r="O136" s="74">
        <v>0</v>
      </c>
      <c r="P136" s="74">
        <v>10</v>
      </c>
      <c r="Q136" s="74">
        <v>20</v>
      </c>
      <c r="R136" s="74">
        <v>31</v>
      </c>
      <c r="S136" s="74">
        <v>46</v>
      </c>
    </row>
    <row r="137" spans="1:19" s="10" customFormat="1" ht="18" customHeight="1">
      <c r="A137" s="9">
        <v>13</v>
      </c>
      <c r="B137" s="195" t="s">
        <v>145</v>
      </c>
      <c r="C137" s="204" t="s">
        <v>275</v>
      </c>
      <c r="D137" s="60">
        <v>2435</v>
      </c>
      <c r="E137" s="60">
        <v>1256</v>
      </c>
      <c r="F137" s="60">
        <v>30</v>
      </c>
      <c r="G137" s="162">
        <f t="shared" si="6"/>
        <v>0.02388535031847134</v>
      </c>
      <c r="H137" s="163">
        <f t="shared" si="7"/>
        <v>0.010350318471337579</v>
      </c>
      <c r="I137" s="60">
        <v>570</v>
      </c>
      <c r="J137" s="60">
        <v>673</v>
      </c>
      <c r="K137" s="60">
        <v>0</v>
      </c>
      <c r="L137" s="60">
        <v>11</v>
      </c>
      <c r="M137" s="60">
        <v>1</v>
      </c>
      <c r="N137" s="60">
        <v>1</v>
      </c>
      <c r="O137" s="60">
        <v>0</v>
      </c>
      <c r="P137" s="60">
        <v>13</v>
      </c>
      <c r="Q137" s="60">
        <v>87</v>
      </c>
      <c r="R137" s="60">
        <v>101</v>
      </c>
      <c r="S137" s="60">
        <v>125</v>
      </c>
    </row>
    <row r="138" spans="1:19" s="10" customFormat="1" ht="18" customHeight="1">
      <c r="A138" s="9">
        <v>13</v>
      </c>
      <c r="B138" s="191" t="s">
        <v>146</v>
      </c>
      <c r="C138" s="192" t="s">
        <v>276</v>
      </c>
      <c r="D138" s="56">
        <v>2187</v>
      </c>
      <c r="E138" s="56">
        <v>1588</v>
      </c>
      <c r="F138" s="56">
        <v>52</v>
      </c>
      <c r="G138" s="164">
        <f t="shared" si="6"/>
        <v>0.0327455919395466</v>
      </c>
      <c r="H138" s="165">
        <f t="shared" si="7"/>
        <v>0.014483627204030227</v>
      </c>
      <c r="I138" s="56">
        <v>730</v>
      </c>
      <c r="J138" s="56">
        <v>835</v>
      </c>
      <c r="K138" s="56">
        <v>0</v>
      </c>
      <c r="L138" s="56">
        <v>21</v>
      </c>
      <c r="M138" s="56">
        <v>1</v>
      </c>
      <c r="N138" s="56">
        <v>1</v>
      </c>
      <c r="O138" s="56">
        <v>0</v>
      </c>
      <c r="P138" s="56">
        <v>23</v>
      </c>
      <c r="Q138" s="56">
        <v>62</v>
      </c>
      <c r="R138" s="56">
        <v>51</v>
      </c>
      <c r="S138" s="56">
        <v>145</v>
      </c>
    </row>
    <row r="139" spans="1:19" s="10" customFormat="1" ht="18" customHeight="1">
      <c r="A139" s="9">
        <v>13</v>
      </c>
      <c r="B139" s="191" t="s">
        <v>147</v>
      </c>
      <c r="C139" s="192" t="s">
        <v>277</v>
      </c>
      <c r="D139" s="56">
        <v>1682</v>
      </c>
      <c r="E139" s="56">
        <v>1551</v>
      </c>
      <c r="F139" s="56">
        <v>52</v>
      </c>
      <c r="G139" s="164">
        <f t="shared" si="6"/>
        <v>0.03352675693101225</v>
      </c>
      <c r="H139" s="165">
        <f t="shared" si="7"/>
        <v>0.012894906511927788</v>
      </c>
      <c r="I139" s="56">
        <v>844</v>
      </c>
      <c r="J139" s="56">
        <v>687</v>
      </c>
      <c r="K139" s="56">
        <v>0</v>
      </c>
      <c r="L139" s="56">
        <v>19</v>
      </c>
      <c r="M139" s="56">
        <v>1</v>
      </c>
      <c r="N139" s="56">
        <v>0</v>
      </c>
      <c r="O139" s="56">
        <v>0</v>
      </c>
      <c r="P139" s="56">
        <v>20</v>
      </c>
      <c r="Q139" s="56">
        <v>149</v>
      </c>
      <c r="R139" s="56">
        <v>81</v>
      </c>
      <c r="S139" s="56">
        <v>108</v>
      </c>
    </row>
    <row r="140" spans="1:19" s="10" customFormat="1" ht="18" customHeight="1">
      <c r="A140" s="9">
        <v>13</v>
      </c>
      <c r="B140" s="197" t="s">
        <v>148</v>
      </c>
      <c r="C140" s="194" t="s">
        <v>278</v>
      </c>
      <c r="D140" s="53">
        <v>1323</v>
      </c>
      <c r="E140" s="53">
        <v>1128</v>
      </c>
      <c r="F140" s="53">
        <v>90</v>
      </c>
      <c r="G140" s="164">
        <f t="shared" si="6"/>
        <v>0.0797872340425532</v>
      </c>
      <c r="H140" s="165">
        <f t="shared" si="7"/>
        <v>0.024822695035460994</v>
      </c>
      <c r="I140" s="53">
        <v>562</v>
      </c>
      <c r="J140" s="53">
        <v>538</v>
      </c>
      <c r="K140" s="53">
        <v>0</v>
      </c>
      <c r="L140" s="53">
        <v>22</v>
      </c>
      <c r="M140" s="53">
        <v>4</v>
      </c>
      <c r="N140" s="53">
        <v>2</v>
      </c>
      <c r="O140" s="53">
        <v>0</v>
      </c>
      <c r="P140" s="53">
        <v>28</v>
      </c>
      <c r="Q140" s="53">
        <v>67</v>
      </c>
      <c r="R140" s="53">
        <v>134</v>
      </c>
      <c r="S140" s="53">
        <v>86</v>
      </c>
    </row>
    <row r="141" spans="1:19" s="10" customFormat="1" ht="18" customHeight="1">
      <c r="A141" s="9">
        <v>13</v>
      </c>
      <c r="B141" s="193" t="s">
        <v>149</v>
      </c>
      <c r="C141" s="203" t="s">
        <v>279</v>
      </c>
      <c r="D141" s="74">
        <v>1969</v>
      </c>
      <c r="E141" s="74">
        <v>1785</v>
      </c>
      <c r="F141" s="74">
        <v>66</v>
      </c>
      <c r="G141" s="166">
        <f t="shared" si="6"/>
        <v>0.03697478991596639</v>
      </c>
      <c r="H141" s="167">
        <f t="shared" si="7"/>
        <v>0.013445378151260505</v>
      </c>
      <c r="I141" s="74">
        <v>461</v>
      </c>
      <c r="J141" s="74">
        <v>1300</v>
      </c>
      <c r="K141" s="74">
        <v>0</v>
      </c>
      <c r="L141" s="74">
        <v>22</v>
      </c>
      <c r="M141" s="74">
        <v>1</v>
      </c>
      <c r="N141" s="74">
        <v>1</v>
      </c>
      <c r="O141" s="74">
        <v>0</v>
      </c>
      <c r="P141" s="74">
        <v>24</v>
      </c>
      <c r="Q141" s="74">
        <v>35</v>
      </c>
      <c r="R141" s="74">
        <v>91</v>
      </c>
      <c r="S141" s="74">
        <v>77</v>
      </c>
    </row>
    <row r="142" spans="1:19" s="10" customFormat="1" ht="18" customHeight="1">
      <c r="A142" s="9">
        <v>13</v>
      </c>
      <c r="B142" s="195" t="s">
        <v>150</v>
      </c>
      <c r="C142" s="204" t="s">
        <v>280</v>
      </c>
      <c r="D142" s="60">
        <v>4475</v>
      </c>
      <c r="E142" s="60">
        <v>3303</v>
      </c>
      <c r="F142" s="60">
        <v>166</v>
      </c>
      <c r="G142" s="162">
        <f t="shared" si="6"/>
        <v>0.05025734181047532</v>
      </c>
      <c r="H142" s="163">
        <f t="shared" si="7"/>
        <v>0.01634877384196185</v>
      </c>
      <c r="I142" s="60">
        <v>1472</v>
      </c>
      <c r="J142" s="60">
        <v>1777</v>
      </c>
      <c r="K142" s="60">
        <v>0</v>
      </c>
      <c r="L142" s="60">
        <v>43</v>
      </c>
      <c r="M142" s="60">
        <v>7</v>
      </c>
      <c r="N142" s="60">
        <v>4</v>
      </c>
      <c r="O142" s="60">
        <v>0</v>
      </c>
      <c r="P142" s="60">
        <v>54</v>
      </c>
      <c r="Q142" s="60">
        <v>249</v>
      </c>
      <c r="R142" s="60">
        <v>251</v>
      </c>
      <c r="S142" s="60">
        <v>130</v>
      </c>
    </row>
    <row r="143" spans="1:19" s="10" customFormat="1" ht="18" customHeight="1">
      <c r="A143" s="9">
        <v>13</v>
      </c>
      <c r="B143" s="191" t="s">
        <v>151</v>
      </c>
      <c r="C143" s="192" t="s">
        <v>281</v>
      </c>
      <c r="D143" s="56">
        <v>3124</v>
      </c>
      <c r="E143" s="56">
        <v>2925</v>
      </c>
      <c r="F143" s="56">
        <v>116</v>
      </c>
      <c r="G143" s="164">
        <f t="shared" si="6"/>
        <v>0.03965811965811966</v>
      </c>
      <c r="H143" s="165">
        <f t="shared" si="7"/>
        <v>0.015726495726495728</v>
      </c>
      <c r="I143" s="56">
        <v>1548</v>
      </c>
      <c r="J143" s="56">
        <v>1331</v>
      </c>
      <c r="K143" s="56">
        <v>0</v>
      </c>
      <c r="L143" s="56">
        <v>40</v>
      </c>
      <c r="M143" s="56">
        <v>3</v>
      </c>
      <c r="N143" s="56">
        <v>3</v>
      </c>
      <c r="O143" s="56">
        <v>0</v>
      </c>
      <c r="P143" s="56">
        <v>46</v>
      </c>
      <c r="Q143" s="56">
        <v>236</v>
      </c>
      <c r="R143" s="56">
        <v>198</v>
      </c>
      <c r="S143" s="56">
        <v>188</v>
      </c>
    </row>
    <row r="144" spans="1:19" s="10" customFormat="1" ht="18" customHeight="1">
      <c r="A144" s="9">
        <v>13</v>
      </c>
      <c r="B144" s="191" t="s">
        <v>152</v>
      </c>
      <c r="C144" s="192" t="s">
        <v>282</v>
      </c>
      <c r="D144" s="56">
        <v>2155</v>
      </c>
      <c r="E144" s="56">
        <v>1519</v>
      </c>
      <c r="F144" s="56">
        <v>106</v>
      </c>
      <c r="G144" s="164">
        <f t="shared" si="6"/>
        <v>0.06978275181040158</v>
      </c>
      <c r="H144" s="165">
        <f t="shared" si="7"/>
        <v>0.028308097432521395</v>
      </c>
      <c r="I144" s="56">
        <v>594</v>
      </c>
      <c r="J144" s="56">
        <v>882</v>
      </c>
      <c r="K144" s="56">
        <v>0</v>
      </c>
      <c r="L144" s="56">
        <v>42</v>
      </c>
      <c r="M144" s="56">
        <v>1</v>
      </c>
      <c r="N144" s="56">
        <v>0</v>
      </c>
      <c r="O144" s="56">
        <v>0</v>
      </c>
      <c r="P144" s="56">
        <v>43</v>
      </c>
      <c r="Q144" s="56">
        <v>90</v>
      </c>
      <c r="R144" s="56">
        <v>188</v>
      </c>
      <c r="S144" s="56">
        <v>198</v>
      </c>
    </row>
    <row r="145" spans="1:19" s="10" customFormat="1" ht="18" customHeight="1">
      <c r="A145" s="9">
        <v>13</v>
      </c>
      <c r="B145" s="197" t="s">
        <v>153</v>
      </c>
      <c r="C145" s="194" t="s">
        <v>283</v>
      </c>
      <c r="D145" s="53">
        <v>5474</v>
      </c>
      <c r="E145" s="53">
        <v>5187</v>
      </c>
      <c r="F145" s="53">
        <v>445</v>
      </c>
      <c r="G145" s="164">
        <f t="shared" si="6"/>
        <v>0.08579140158087527</v>
      </c>
      <c r="H145" s="165">
        <f t="shared" si="7"/>
        <v>0.027183342972816656</v>
      </c>
      <c r="I145" s="53">
        <v>2265</v>
      </c>
      <c r="J145" s="53">
        <v>2781</v>
      </c>
      <c r="K145" s="53">
        <v>0</v>
      </c>
      <c r="L145" s="53">
        <v>121</v>
      </c>
      <c r="M145" s="53">
        <v>16</v>
      </c>
      <c r="N145" s="53">
        <v>4</v>
      </c>
      <c r="O145" s="53">
        <v>0</v>
      </c>
      <c r="P145" s="53">
        <v>141</v>
      </c>
      <c r="Q145" s="53">
        <v>425</v>
      </c>
      <c r="R145" s="53">
        <v>687</v>
      </c>
      <c r="S145" s="53">
        <v>782</v>
      </c>
    </row>
    <row r="146" spans="1:19" s="10" customFormat="1" ht="18" customHeight="1">
      <c r="A146" s="9">
        <v>13</v>
      </c>
      <c r="B146" s="193" t="s">
        <v>232</v>
      </c>
      <c r="C146" s="203" t="s">
        <v>284</v>
      </c>
      <c r="D146" s="74">
        <v>7128</v>
      </c>
      <c r="E146" s="74">
        <v>5600</v>
      </c>
      <c r="F146" s="74">
        <v>216</v>
      </c>
      <c r="G146" s="166">
        <f t="shared" si="6"/>
        <v>0.03857142857142857</v>
      </c>
      <c r="H146" s="167">
        <f t="shared" si="7"/>
        <v>0.01607142857142857</v>
      </c>
      <c r="I146" s="74">
        <v>4219</v>
      </c>
      <c r="J146" s="74">
        <v>1291</v>
      </c>
      <c r="K146" s="74">
        <v>0</v>
      </c>
      <c r="L146" s="74">
        <v>81</v>
      </c>
      <c r="M146" s="74">
        <v>7</v>
      </c>
      <c r="N146" s="74">
        <v>2</v>
      </c>
      <c r="O146" s="74">
        <v>0</v>
      </c>
      <c r="P146" s="74">
        <v>90</v>
      </c>
      <c r="Q146" s="74">
        <v>538</v>
      </c>
      <c r="R146" s="74">
        <v>407</v>
      </c>
      <c r="S146" s="74">
        <v>1</v>
      </c>
    </row>
    <row r="147" spans="1:19" s="10" customFormat="1" ht="18" customHeight="1">
      <c r="A147" s="9">
        <v>13</v>
      </c>
      <c r="B147" s="195" t="s">
        <v>234</v>
      </c>
      <c r="C147" s="204" t="s">
        <v>285</v>
      </c>
      <c r="D147" s="60">
        <v>1616</v>
      </c>
      <c r="E147" s="60">
        <v>1159</v>
      </c>
      <c r="F147" s="60">
        <v>106</v>
      </c>
      <c r="G147" s="162">
        <f t="shared" si="6"/>
        <v>0.091458153580673</v>
      </c>
      <c r="H147" s="163">
        <f t="shared" si="7"/>
        <v>0.027610008628127698</v>
      </c>
      <c r="I147" s="60">
        <v>504</v>
      </c>
      <c r="J147" s="60">
        <v>623</v>
      </c>
      <c r="K147" s="60">
        <v>0</v>
      </c>
      <c r="L147" s="60">
        <v>26</v>
      </c>
      <c r="M147" s="60">
        <v>4</v>
      </c>
      <c r="N147" s="60">
        <v>2</v>
      </c>
      <c r="O147" s="60">
        <v>0</v>
      </c>
      <c r="P147" s="60">
        <v>32</v>
      </c>
      <c r="Q147" s="60">
        <v>318</v>
      </c>
      <c r="R147" s="60">
        <v>178</v>
      </c>
      <c r="S147" s="60">
        <v>318</v>
      </c>
    </row>
    <row r="148" spans="1:19" s="10" customFormat="1" ht="18" customHeight="1">
      <c r="A148" s="9">
        <v>13</v>
      </c>
      <c r="B148" s="191" t="s">
        <v>238</v>
      </c>
      <c r="C148" s="192" t="s">
        <v>286</v>
      </c>
      <c r="D148" s="56">
        <v>2070</v>
      </c>
      <c r="E148" s="56">
        <v>1752</v>
      </c>
      <c r="F148" s="56">
        <v>128</v>
      </c>
      <c r="G148" s="164">
        <f t="shared" si="6"/>
        <v>0.0730593607305936</v>
      </c>
      <c r="H148" s="165">
        <f t="shared" si="7"/>
        <v>0.0273972602739726</v>
      </c>
      <c r="I148" s="56">
        <v>681</v>
      </c>
      <c r="J148" s="56">
        <v>1023</v>
      </c>
      <c r="K148" s="56">
        <v>0</v>
      </c>
      <c r="L148" s="56">
        <v>46</v>
      </c>
      <c r="M148" s="56">
        <v>1</v>
      </c>
      <c r="N148" s="56">
        <v>1</v>
      </c>
      <c r="O148" s="56">
        <v>0</v>
      </c>
      <c r="P148" s="56">
        <v>48</v>
      </c>
      <c r="Q148" s="56">
        <v>30</v>
      </c>
      <c r="R148" s="56">
        <v>225</v>
      </c>
      <c r="S148" s="56">
        <v>112</v>
      </c>
    </row>
    <row r="149" spans="1:19" s="10" customFormat="1" ht="18" customHeight="1">
      <c r="A149" s="9">
        <v>13</v>
      </c>
      <c r="B149" s="191" t="s">
        <v>239</v>
      </c>
      <c r="C149" s="192" t="s">
        <v>287</v>
      </c>
      <c r="D149" s="56">
        <v>3954</v>
      </c>
      <c r="E149" s="56">
        <v>3809</v>
      </c>
      <c r="F149" s="56">
        <v>295</v>
      </c>
      <c r="G149" s="164">
        <f t="shared" si="6"/>
        <v>0.07744814912050407</v>
      </c>
      <c r="H149" s="165">
        <f t="shared" si="7"/>
        <v>0.02677868206878446</v>
      </c>
      <c r="I149" s="56">
        <v>1710</v>
      </c>
      <c r="J149" s="56">
        <v>1997</v>
      </c>
      <c r="K149" s="56">
        <v>0</v>
      </c>
      <c r="L149" s="56">
        <v>96</v>
      </c>
      <c r="M149" s="56">
        <v>6</v>
      </c>
      <c r="N149" s="56">
        <v>0</v>
      </c>
      <c r="O149" s="56">
        <v>0</v>
      </c>
      <c r="P149" s="56">
        <v>102</v>
      </c>
      <c r="Q149" s="56">
        <v>179</v>
      </c>
      <c r="R149" s="56">
        <v>232</v>
      </c>
      <c r="S149" s="56">
        <v>229</v>
      </c>
    </row>
    <row r="150" spans="1:19" s="10" customFormat="1" ht="18" customHeight="1">
      <c r="A150" s="9">
        <v>13</v>
      </c>
      <c r="B150" s="197" t="s">
        <v>240</v>
      </c>
      <c r="C150" s="194" t="s">
        <v>288</v>
      </c>
      <c r="D150" s="53">
        <v>1792</v>
      </c>
      <c r="E150" s="53">
        <v>1488</v>
      </c>
      <c r="F150" s="53">
        <v>56</v>
      </c>
      <c r="G150" s="164">
        <f t="shared" si="6"/>
        <v>0.03763440860215054</v>
      </c>
      <c r="H150" s="165">
        <f t="shared" si="7"/>
        <v>0.013440860215053764</v>
      </c>
      <c r="I150" s="53">
        <v>707</v>
      </c>
      <c r="J150" s="53">
        <v>761</v>
      </c>
      <c r="K150" s="53">
        <v>0</v>
      </c>
      <c r="L150" s="53">
        <v>17</v>
      </c>
      <c r="M150" s="53">
        <v>2</v>
      </c>
      <c r="N150" s="53">
        <v>1</v>
      </c>
      <c r="O150" s="53">
        <v>0</v>
      </c>
      <c r="P150" s="53">
        <v>20</v>
      </c>
      <c r="Q150" s="53">
        <v>34</v>
      </c>
      <c r="R150" s="53">
        <v>43</v>
      </c>
      <c r="S150" s="53">
        <v>68</v>
      </c>
    </row>
    <row r="151" spans="1:19" s="10" customFormat="1" ht="18" customHeight="1">
      <c r="A151" s="9">
        <v>13</v>
      </c>
      <c r="B151" s="193" t="s">
        <v>241</v>
      </c>
      <c r="C151" s="203" t="s">
        <v>289</v>
      </c>
      <c r="D151" s="74">
        <v>2446</v>
      </c>
      <c r="E151" s="74">
        <v>2150</v>
      </c>
      <c r="F151" s="74">
        <v>87</v>
      </c>
      <c r="G151" s="166">
        <f t="shared" si="6"/>
        <v>0.04046511627906977</v>
      </c>
      <c r="H151" s="167">
        <f t="shared" si="7"/>
        <v>0.01674418604651163</v>
      </c>
      <c r="I151" s="74">
        <v>669</v>
      </c>
      <c r="J151" s="74">
        <v>1445</v>
      </c>
      <c r="K151" s="74">
        <v>0</v>
      </c>
      <c r="L151" s="74">
        <v>31</v>
      </c>
      <c r="M151" s="74">
        <v>3</v>
      </c>
      <c r="N151" s="74">
        <v>2</v>
      </c>
      <c r="O151" s="74">
        <v>0</v>
      </c>
      <c r="P151" s="74">
        <v>36</v>
      </c>
      <c r="Q151" s="74">
        <v>26</v>
      </c>
      <c r="R151" s="74">
        <v>160</v>
      </c>
      <c r="S151" s="74">
        <v>152</v>
      </c>
    </row>
    <row r="152" spans="1:19" s="10" customFormat="1" ht="18" customHeight="1">
      <c r="A152" s="9">
        <v>13</v>
      </c>
      <c r="B152" s="195" t="s">
        <v>242</v>
      </c>
      <c r="C152" s="204" t="s">
        <v>290</v>
      </c>
      <c r="D152" s="60">
        <v>1809</v>
      </c>
      <c r="E152" s="60">
        <v>1687</v>
      </c>
      <c r="F152" s="60">
        <v>53</v>
      </c>
      <c r="G152" s="162">
        <f t="shared" si="6"/>
        <v>0.03141671606401897</v>
      </c>
      <c r="H152" s="163">
        <f t="shared" si="7"/>
        <v>0.01066982809721399</v>
      </c>
      <c r="I152" s="60">
        <v>790</v>
      </c>
      <c r="J152" s="60">
        <v>879</v>
      </c>
      <c r="K152" s="60">
        <v>0</v>
      </c>
      <c r="L152" s="60">
        <v>16</v>
      </c>
      <c r="M152" s="60">
        <v>2</v>
      </c>
      <c r="N152" s="60">
        <v>0</v>
      </c>
      <c r="O152" s="60">
        <v>0</v>
      </c>
      <c r="P152" s="60">
        <v>18</v>
      </c>
      <c r="Q152" s="60">
        <v>105</v>
      </c>
      <c r="R152" s="60">
        <v>103</v>
      </c>
      <c r="S152" s="60">
        <v>54</v>
      </c>
    </row>
    <row r="153" spans="1:19" s="10" customFormat="1" ht="18" customHeight="1">
      <c r="A153" s="9">
        <v>13</v>
      </c>
      <c r="B153" s="191" t="s">
        <v>250</v>
      </c>
      <c r="C153" s="192" t="s">
        <v>291</v>
      </c>
      <c r="D153" s="13">
        <v>4385</v>
      </c>
      <c r="E153" s="13">
        <v>4072</v>
      </c>
      <c r="F153" s="13">
        <v>163</v>
      </c>
      <c r="G153" s="164">
        <f t="shared" si="6"/>
        <v>0.04002946954813359</v>
      </c>
      <c r="H153" s="165">
        <f t="shared" si="7"/>
        <v>0.014980353634577602</v>
      </c>
      <c r="I153" s="13">
        <v>1934</v>
      </c>
      <c r="J153" s="13">
        <v>2077</v>
      </c>
      <c r="K153" s="13">
        <v>0</v>
      </c>
      <c r="L153" s="13">
        <v>52</v>
      </c>
      <c r="M153" s="13">
        <v>7</v>
      </c>
      <c r="N153" s="13">
        <v>2</v>
      </c>
      <c r="O153" s="13">
        <v>0</v>
      </c>
      <c r="P153" s="13">
        <v>61</v>
      </c>
      <c r="Q153" s="13">
        <v>12</v>
      </c>
      <c r="R153" s="13">
        <v>137</v>
      </c>
      <c r="S153" s="13">
        <v>194</v>
      </c>
    </row>
    <row r="154" spans="1:19" s="10" customFormat="1" ht="18" customHeight="1">
      <c r="A154" s="9">
        <v>13</v>
      </c>
      <c r="B154" s="191" t="s">
        <v>251</v>
      </c>
      <c r="C154" s="192" t="s">
        <v>292</v>
      </c>
      <c r="D154" s="56">
        <v>6327</v>
      </c>
      <c r="E154" s="56">
        <v>5474</v>
      </c>
      <c r="F154" s="56">
        <v>296</v>
      </c>
      <c r="G154" s="164">
        <f t="shared" si="6"/>
        <v>0.05407380343441724</v>
      </c>
      <c r="H154" s="165">
        <f t="shared" si="7"/>
        <v>0.021373766898063574</v>
      </c>
      <c r="I154" s="56">
        <v>2830</v>
      </c>
      <c r="J154" s="56">
        <v>2527</v>
      </c>
      <c r="K154" s="56">
        <v>0</v>
      </c>
      <c r="L154" s="56">
        <v>105</v>
      </c>
      <c r="M154" s="56">
        <v>11</v>
      </c>
      <c r="N154" s="56">
        <v>1</v>
      </c>
      <c r="O154" s="56">
        <v>0</v>
      </c>
      <c r="P154" s="56">
        <v>117</v>
      </c>
      <c r="Q154" s="56">
        <v>147</v>
      </c>
      <c r="R154" s="56">
        <v>193</v>
      </c>
      <c r="S154" s="56">
        <v>281</v>
      </c>
    </row>
    <row r="155" spans="1:19" s="10" customFormat="1" ht="18" customHeight="1">
      <c r="A155" s="9">
        <v>13</v>
      </c>
      <c r="B155" s="197" t="s">
        <v>307</v>
      </c>
      <c r="C155" s="194" t="s">
        <v>293</v>
      </c>
      <c r="D155" s="53">
        <v>5664</v>
      </c>
      <c r="E155" s="53">
        <v>4986</v>
      </c>
      <c r="F155" s="53">
        <v>256</v>
      </c>
      <c r="G155" s="164">
        <f t="shared" si="6"/>
        <v>0.05134376253509827</v>
      </c>
      <c r="H155" s="165">
        <f t="shared" si="7"/>
        <v>0.01764941837144003</v>
      </c>
      <c r="I155" s="53">
        <v>2410</v>
      </c>
      <c r="J155" s="53">
        <v>2488</v>
      </c>
      <c r="K155" s="53">
        <v>0</v>
      </c>
      <c r="L155" s="53">
        <v>78</v>
      </c>
      <c r="M155" s="53">
        <v>9</v>
      </c>
      <c r="N155" s="53">
        <v>1</v>
      </c>
      <c r="O155" s="53">
        <v>0</v>
      </c>
      <c r="P155" s="53">
        <v>88</v>
      </c>
      <c r="Q155" s="53">
        <v>263</v>
      </c>
      <c r="R155" s="53">
        <v>323</v>
      </c>
      <c r="S155" s="53">
        <v>481</v>
      </c>
    </row>
    <row r="156" spans="1:19" s="10" customFormat="1" ht="18" customHeight="1">
      <c r="A156" s="9">
        <v>13</v>
      </c>
      <c r="B156" s="193" t="s">
        <v>308</v>
      </c>
      <c r="C156" s="203" t="s">
        <v>294</v>
      </c>
      <c r="D156" s="74">
        <v>3610</v>
      </c>
      <c r="E156" s="74">
        <v>2965</v>
      </c>
      <c r="F156" s="74">
        <v>127</v>
      </c>
      <c r="G156" s="166">
        <f t="shared" si="6"/>
        <v>0.04283305227655986</v>
      </c>
      <c r="H156" s="167">
        <f t="shared" si="7"/>
        <v>0.01517706576728499</v>
      </c>
      <c r="I156" s="74">
        <v>1055</v>
      </c>
      <c r="J156" s="74">
        <v>1865</v>
      </c>
      <c r="K156" s="74">
        <v>0</v>
      </c>
      <c r="L156" s="74">
        <v>40</v>
      </c>
      <c r="M156" s="74">
        <v>4</v>
      </c>
      <c r="N156" s="74">
        <v>1</v>
      </c>
      <c r="O156" s="74">
        <v>0</v>
      </c>
      <c r="P156" s="74">
        <v>45</v>
      </c>
      <c r="Q156" s="74">
        <v>124</v>
      </c>
      <c r="R156" s="74">
        <v>124</v>
      </c>
      <c r="S156" s="74">
        <v>138</v>
      </c>
    </row>
    <row r="157" spans="1:19" s="10" customFormat="1" ht="18" customHeight="1">
      <c r="A157" s="9">
        <v>13</v>
      </c>
      <c r="B157" s="205" t="s">
        <v>322</v>
      </c>
      <c r="C157" s="202" t="s">
        <v>295</v>
      </c>
      <c r="D157" s="149">
        <v>6220</v>
      </c>
      <c r="E157" s="149">
        <v>5226</v>
      </c>
      <c r="F157" s="149">
        <v>221</v>
      </c>
      <c r="G157" s="170">
        <f t="shared" si="6"/>
        <v>0.04228855721393035</v>
      </c>
      <c r="H157" s="171">
        <f t="shared" si="7"/>
        <v>0.01588212782242633</v>
      </c>
      <c r="I157" s="149">
        <v>1755</v>
      </c>
      <c r="J157" s="149">
        <v>3388</v>
      </c>
      <c r="K157" s="149">
        <v>0</v>
      </c>
      <c r="L157" s="149">
        <v>72</v>
      </c>
      <c r="M157" s="149">
        <v>6</v>
      </c>
      <c r="N157" s="149">
        <v>5</v>
      </c>
      <c r="O157" s="149">
        <v>0</v>
      </c>
      <c r="P157" s="149">
        <v>83</v>
      </c>
      <c r="Q157" s="149">
        <v>724</v>
      </c>
      <c r="R157" s="149">
        <v>390</v>
      </c>
      <c r="S157" s="278">
        <v>414</v>
      </c>
    </row>
    <row r="158" spans="1:19" s="10" customFormat="1" ht="18" customHeight="1">
      <c r="A158" s="9"/>
      <c r="B158" s="51"/>
      <c r="C158" s="20"/>
      <c r="D158" s="16"/>
      <c r="E158" s="42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42"/>
      <c r="Q158" s="16"/>
      <c r="R158" s="16"/>
      <c r="S158" s="16"/>
    </row>
    <row r="159" spans="1:19" s="10" customFormat="1" ht="18" customHeight="1">
      <c r="A159" s="18"/>
      <c r="B159" s="456" t="s">
        <v>311</v>
      </c>
      <c r="C159" s="503"/>
      <c r="D159" s="454">
        <f>SUM(D66:D157)</f>
        <v>478075</v>
      </c>
      <c r="E159" s="504">
        <f aca="true" t="shared" si="8" ref="E159:S159">SUM(E66:E157)</f>
        <v>441013</v>
      </c>
      <c r="F159" s="458">
        <f t="shared" si="8"/>
        <v>27257</v>
      </c>
      <c r="G159" s="166">
        <f>F159/E159</f>
        <v>0.06180543430692519</v>
      </c>
      <c r="H159" s="167">
        <f>P159/E159</f>
        <v>0.021137698888694892</v>
      </c>
      <c r="I159" s="458">
        <f t="shared" si="8"/>
        <v>255409</v>
      </c>
      <c r="J159" s="458">
        <f t="shared" si="8"/>
        <v>176246</v>
      </c>
      <c r="K159" s="458">
        <f t="shared" si="8"/>
        <v>36</v>
      </c>
      <c r="L159" s="458">
        <f t="shared" si="8"/>
        <v>8071</v>
      </c>
      <c r="M159" s="458">
        <f t="shared" si="8"/>
        <v>894</v>
      </c>
      <c r="N159" s="458">
        <f t="shared" si="8"/>
        <v>357</v>
      </c>
      <c r="O159" s="458">
        <f t="shared" si="8"/>
        <v>0</v>
      </c>
      <c r="P159" s="458">
        <f t="shared" si="8"/>
        <v>9322</v>
      </c>
      <c r="Q159" s="458">
        <f t="shared" si="8"/>
        <v>33425</v>
      </c>
      <c r="R159" s="458">
        <f t="shared" si="8"/>
        <v>35085</v>
      </c>
      <c r="S159" s="458">
        <f t="shared" si="8"/>
        <v>25463</v>
      </c>
    </row>
    <row r="160" spans="1:19" s="10" customFormat="1" ht="18" customHeight="1">
      <c r="A160" s="17"/>
      <c r="B160" s="505"/>
      <c r="C160" s="506"/>
      <c r="D160" s="507"/>
      <c r="E160" s="508"/>
      <c r="F160" s="508"/>
      <c r="G160" s="508"/>
      <c r="H160" s="508"/>
      <c r="I160" s="508"/>
      <c r="J160" s="508"/>
      <c r="K160" s="508"/>
      <c r="L160" s="508"/>
      <c r="M160" s="508"/>
      <c r="N160" s="508"/>
      <c r="O160" s="508"/>
      <c r="P160" s="508"/>
      <c r="Q160" s="508"/>
      <c r="R160" s="508"/>
      <c r="S160" s="508"/>
    </row>
    <row r="161" spans="1:19" s="10" customFormat="1" ht="18" customHeight="1">
      <c r="A161" s="9"/>
      <c r="B161" s="509" t="s">
        <v>331</v>
      </c>
      <c r="C161" s="509"/>
      <c r="D161" s="510"/>
      <c r="E161" s="510"/>
      <c r="F161" s="510"/>
      <c r="G161" s="510"/>
      <c r="H161" s="510"/>
      <c r="I161" s="510"/>
      <c r="J161" s="510"/>
      <c r="K161" s="510"/>
      <c r="L161" s="510"/>
      <c r="M161" s="510"/>
      <c r="N161" s="510"/>
      <c r="O161" s="510"/>
      <c r="P161" s="510"/>
      <c r="Q161" s="510"/>
      <c r="R161" s="510"/>
      <c r="S161" s="510"/>
    </row>
    <row r="162" spans="1:19" s="10" customFormat="1" ht="18" customHeight="1">
      <c r="A162" s="9"/>
      <c r="B162" s="403" t="s">
        <v>330</v>
      </c>
      <c r="C162" s="242"/>
      <c r="D162" s="511"/>
      <c r="E162" s="511"/>
      <c r="F162" s="511"/>
      <c r="G162" s="511"/>
      <c r="H162" s="511"/>
      <c r="I162" s="511"/>
      <c r="J162" s="510"/>
      <c r="K162" s="510"/>
      <c r="L162" s="510"/>
      <c r="M162" s="510"/>
      <c r="N162" s="510"/>
      <c r="O162" s="510"/>
      <c r="P162" s="510"/>
      <c r="Q162" s="510"/>
      <c r="R162" s="510"/>
      <c r="S162" s="510"/>
    </row>
    <row r="163" spans="1:19" s="10" customFormat="1" ht="18" customHeight="1">
      <c r="A163" s="9"/>
      <c r="B163" s="403" t="s">
        <v>313</v>
      </c>
      <c r="C163" s="403"/>
      <c r="D163" s="511"/>
      <c r="E163" s="511"/>
      <c r="F163" s="511"/>
      <c r="G163" s="511"/>
      <c r="H163" s="511"/>
      <c r="I163" s="511"/>
      <c r="J163" s="510"/>
      <c r="K163" s="510"/>
      <c r="L163" s="510"/>
      <c r="M163" s="510"/>
      <c r="N163" s="510"/>
      <c r="O163" s="510"/>
      <c r="P163" s="510"/>
      <c r="Q163" s="510"/>
      <c r="R163" s="510"/>
      <c r="S163" s="510"/>
    </row>
    <row r="164" spans="1:19" s="10" customFormat="1" ht="18" customHeight="1">
      <c r="A164" s="9"/>
      <c r="B164" s="403" t="s">
        <v>296</v>
      </c>
      <c r="C164" s="403"/>
      <c r="D164" s="511"/>
      <c r="E164" s="511"/>
      <c r="F164" s="511"/>
      <c r="G164" s="511"/>
      <c r="H164" s="511"/>
      <c r="I164" s="511"/>
      <c r="J164" s="509"/>
      <c r="K164" s="510"/>
      <c r="L164" s="510"/>
      <c r="M164" s="510"/>
      <c r="N164" s="510"/>
      <c r="O164" s="510"/>
      <c r="P164" s="510"/>
      <c r="Q164" s="510"/>
      <c r="R164" s="510"/>
      <c r="S164" s="510"/>
    </row>
    <row r="165" spans="1:19" s="10" customFormat="1" ht="18" customHeight="1">
      <c r="A165" s="9"/>
      <c r="B165" s="403" t="s">
        <v>297</v>
      </c>
      <c r="C165" s="403"/>
      <c r="D165" s="511"/>
      <c r="E165" s="511"/>
      <c r="F165" s="511"/>
      <c r="G165" s="511"/>
      <c r="H165" s="511"/>
      <c r="I165" s="511"/>
      <c r="J165" s="510"/>
      <c r="K165" s="510"/>
      <c r="L165" s="510"/>
      <c r="M165" s="510"/>
      <c r="N165" s="510"/>
      <c r="O165" s="510"/>
      <c r="P165" s="510"/>
      <c r="Q165" s="510"/>
      <c r="R165" s="510"/>
      <c r="S165" s="510"/>
    </row>
    <row r="166" spans="1:19" s="22" customFormat="1" ht="18" customHeight="1">
      <c r="A166" s="21"/>
      <c r="B166" s="403" t="s">
        <v>333</v>
      </c>
      <c r="C166" s="403"/>
      <c r="D166" s="511"/>
      <c r="E166" s="511"/>
      <c r="F166" s="511"/>
      <c r="G166" s="511"/>
      <c r="H166" s="511"/>
      <c r="I166" s="511"/>
      <c r="J166" s="512"/>
      <c r="K166" s="512"/>
      <c r="L166" s="512"/>
      <c r="M166" s="512"/>
      <c r="N166" s="512"/>
      <c r="O166" s="512"/>
      <c r="P166" s="512"/>
      <c r="Q166" s="512"/>
      <c r="R166" s="512"/>
      <c r="S166" s="512"/>
    </row>
    <row r="167" spans="1:19" s="22" customFormat="1" ht="18" customHeight="1">
      <c r="A167" s="21"/>
      <c r="B167" s="403" t="s">
        <v>298</v>
      </c>
      <c r="C167" s="403"/>
      <c r="D167" s="511"/>
      <c r="E167" s="511"/>
      <c r="F167" s="511"/>
      <c r="G167" s="511"/>
      <c r="H167" s="511"/>
      <c r="I167" s="511"/>
      <c r="J167" s="512"/>
      <c r="K167" s="512"/>
      <c r="L167" s="512"/>
      <c r="M167" s="512"/>
      <c r="N167" s="512"/>
      <c r="O167" s="512"/>
      <c r="P167" s="512"/>
      <c r="Q167" s="512"/>
      <c r="R167" s="512"/>
      <c r="S167" s="512"/>
    </row>
    <row r="168" spans="2:19" ht="18" customHeight="1">
      <c r="B168" s="513"/>
      <c r="C168" s="513"/>
      <c r="D168" s="514"/>
      <c r="E168" s="514"/>
      <c r="F168" s="514"/>
      <c r="G168" s="514"/>
      <c r="H168" s="514"/>
      <c r="I168" s="514"/>
      <c r="J168" s="514"/>
      <c r="K168" s="514"/>
      <c r="L168" s="514"/>
      <c r="M168" s="514"/>
      <c r="N168" s="514"/>
      <c r="O168" s="514"/>
      <c r="P168" s="514"/>
      <c r="Q168" s="514"/>
      <c r="R168" s="514"/>
      <c r="S168" s="514"/>
    </row>
    <row r="169" spans="2:19" ht="18" customHeight="1">
      <c r="B169" s="515"/>
      <c r="C169" s="516"/>
      <c r="D169" s="517"/>
      <c r="E169" s="517"/>
      <c r="F169" s="517"/>
      <c r="G169" s="517"/>
      <c r="H169" s="517"/>
      <c r="I169" s="517"/>
      <c r="J169" s="517"/>
      <c r="K169" s="517"/>
      <c r="L169" s="517"/>
      <c r="M169" s="517"/>
      <c r="N169" s="517"/>
      <c r="O169" s="517"/>
      <c r="P169" s="517"/>
      <c r="Q169" s="517"/>
      <c r="R169" s="517"/>
      <c r="S169" s="517"/>
    </row>
    <row r="170" spans="1:19" s="324" customFormat="1" ht="18" customHeight="1">
      <c r="A170" s="323"/>
      <c r="B170" s="518"/>
      <c r="C170" s="406"/>
      <c r="D170" s="350"/>
      <c r="E170" s="350"/>
      <c r="F170" s="350"/>
      <c r="G170" s="350"/>
      <c r="H170" s="350"/>
      <c r="I170" s="350"/>
      <c r="J170" s="350"/>
      <c r="K170" s="350"/>
      <c r="L170" s="350"/>
      <c r="M170" s="350"/>
      <c r="N170" s="350"/>
      <c r="O170" s="350"/>
      <c r="P170" s="350"/>
      <c r="Q170" s="350"/>
      <c r="R170" s="350"/>
      <c r="S170" s="350"/>
    </row>
    <row r="171" spans="1:19" s="324" customFormat="1" ht="18" customHeight="1">
      <c r="A171" s="323"/>
      <c r="B171" s="407"/>
      <c r="C171" s="407" t="s">
        <v>397</v>
      </c>
      <c r="D171" s="325"/>
      <c r="E171" s="325"/>
      <c r="F171" s="325"/>
      <c r="G171" s="325"/>
      <c r="H171" s="325"/>
      <c r="I171" s="350"/>
      <c r="J171" s="407" t="str">
        <f>I2</f>
        <v>　平成24年度</v>
      </c>
      <c r="K171" s="350"/>
      <c r="L171" s="350"/>
      <c r="M171" s="350"/>
      <c r="N171" s="350"/>
      <c r="O171" s="350"/>
      <c r="P171" s="350"/>
      <c r="Q171" s="350"/>
      <c r="R171" s="350"/>
      <c r="S171" s="350"/>
    </row>
    <row r="172" spans="1:19" s="324" customFormat="1" ht="18" customHeight="1">
      <c r="A172" s="323"/>
      <c r="B172" s="518"/>
      <c r="C172" s="406"/>
      <c r="D172" s="350"/>
      <c r="E172" s="350"/>
      <c r="F172" s="350"/>
      <c r="G172" s="350"/>
      <c r="H172" s="350"/>
      <c r="I172" s="350"/>
      <c r="J172" s="350"/>
      <c r="K172" s="350"/>
      <c r="L172" s="350"/>
      <c r="M172" s="350"/>
      <c r="N172" s="350"/>
      <c r="O172" s="350"/>
      <c r="P172" s="350"/>
      <c r="Q172" s="350"/>
      <c r="R172" s="350"/>
      <c r="S172" s="350"/>
    </row>
    <row r="173" spans="1:19" s="324" customFormat="1" ht="18" customHeight="1">
      <c r="A173" s="323"/>
      <c r="B173" s="352" t="s">
        <v>335</v>
      </c>
      <c r="C173" s="353"/>
      <c r="D173" s="358" t="s">
        <v>336</v>
      </c>
      <c r="E173" s="358" t="s">
        <v>337</v>
      </c>
      <c r="F173" s="358" t="s">
        <v>338</v>
      </c>
      <c r="G173" s="358" t="s">
        <v>339</v>
      </c>
      <c r="H173" s="351" t="s">
        <v>340</v>
      </c>
      <c r="I173" s="351" t="s">
        <v>398</v>
      </c>
      <c r="J173" s="351"/>
      <c r="K173" s="351"/>
      <c r="L173" s="362" t="s">
        <v>341</v>
      </c>
      <c r="M173" s="363"/>
      <c r="N173" s="363"/>
      <c r="O173" s="363"/>
      <c r="P173" s="364" t="s">
        <v>342</v>
      </c>
      <c r="Q173" s="351" t="s">
        <v>399</v>
      </c>
      <c r="R173" s="351" t="s">
        <v>400</v>
      </c>
      <c r="S173" s="351" t="s">
        <v>401</v>
      </c>
    </row>
    <row r="174" spans="1:19" s="324" customFormat="1" ht="18" customHeight="1">
      <c r="A174" s="323"/>
      <c r="B174" s="354"/>
      <c r="C174" s="355"/>
      <c r="D174" s="359"/>
      <c r="E174" s="359"/>
      <c r="F174" s="359"/>
      <c r="G174" s="359"/>
      <c r="H174" s="351"/>
      <c r="I174" s="326" t="s">
        <v>402</v>
      </c>
      <c r="J174" s="326" t="s">
        <v>403</v>
      </c>
      <c r="K174" s="326" t="s">
        <v>404</v>
      </c>
      <c r="L174" s="326" t="s">
        <v>343</v>
      </c>
      <c r="M174" s="326" t="s">
        <v>344</v>
      </c>
      <c r="N174" s="326" t="s">
        <v>345</v>
      </c>
      <c r="O174" s="327" t="s">
        <v>405</v>
      </c>
      <c r="P174" s="365"/>
      <c r="Q174" s="351"/>
      <c r="R174" s="351"/>
      <c r="S174" s="351"/>
    </row>
    <row r="175" spans="1:19" s="324" customFormat="1" ht="18" customHeight="1">
      <c r="A175" s="323"/>
      <c r="B175" s="356"/>
      <c r="C175" s="357"/>
      <c r="D175" s="328" t="s">
        <v>346</v>
      </c>
      <c r="E175" s="328" t="s">
        <v>346</v>
      </c>
      <c r="F175" s="328" t="s">
        <v>347</v>
      </c>
      <c r="G175" s="329" t="s">
        <v>347</v>
      </c>
      <c r="H175" s="328" t="s">
        <v>348</v>
      </c>
      <c r="I175" s="328" t="s">
        <v>346</v>
      </c>
      <c r="J175" s="328" t="s">
        <v>346</v>
      </c>
      <c r="K175" s="328" t="s">
        <v>346</v>
      </c>
      <c r="L175" s="328" t="s">
        <v>346</v>
      </c>
      <c r="M175" s="328" t="s">
        <v>346</v>
      </c>
      <c r="N175" s="328" t="s">
        <v>346</v>
      </c>
      <c r="O175" s="328" t="s">
        <v>346</v>
      </c>
      <c r="P175" s="328" t="s">
        <v>346</v>
      </c>
      <c r="Q175" s="328" t="s">
        <v>346</v>
      </c>
      <c r="R175" s="328" t="s">
        <v>346</v>
      </c>
      <c r="S175" s="328" t="s">
        <v>346</v>
      </c>
    </row>
    <row r="176" spans="1:19" s="324" customFormat="1" ht="18" customHeight="1">
      <c r="A176" s="323">
        <v>1</v>
      </c>
      <c r="B176" s="330">
        <v>1</v>
      </c>
      <c r="C176" s="331" t="s">
        <v>349</v>
      </c>
      <c r="D176" s="332">
        <f aca="true" t="shared" si="9" ref="D176:F196">SUMIF($A$6:$A$157,$A176,D$6:D$157)</f>
        <v>40072</v>
      </c>
      <c r="E176" s="332">
        <f>SUMIF($A$6:$A$157,$A176,E$6:E$157)</f>
        <v>38121</v>
      </c>
      <c r="F176" s="332">
        <f t="shared" si="9"/>
        <v>3427</v>
      </c>
      <c r="G176" s="333">
        <f>F176/E176</f>
        <v>0.0898979565069122</v>
      </c>
      <c r="H176" s="334">
        <f>P176/E176</f>
        <v>0.02938013168594738</v>
      </c>
      <c r="I176" s="332">
        <f aca="true" t="shared" si="10" ref="I176:O191">SUMIF($A$6:$A$157,$A176,I$6:I$157)</f>
        <v>27088</v>
      </c>
      <c r="J176" s="332">
        <f t="shared" si="10"/>
        <v>9696</v>
      </c>
      <c r="K176" s="332">
        <f t="shared" si="10"/>
        <v>217</v>
      </c>
      <c r="L176" s="332">
        <f t="shared" si="10"/>
        <v>936</v>
      </c>
      <c r="M176" s="332">
        <f t="shared" si="10"/>
        <v>123</v>
      </c>
      <c r="N176" s="330">
        <f t="shared" si="10"/>
        <v>45</v>
      </c>
      <c r="O176" s="330">
        <f t="shared" si="10"/>
        <v>16</v>
      </c>
      <c r="P176" s="332">
        <f>SUM(L176:O176)</f>
        <v>1120</v>
      </c>
      <c r="Q176" s="330">
        <f aca="true" t="shared" si="11" ref="Q176:S195">SUMIF($A$6:$A$157,$A176,Q$6:Q$157)</f>
        <v>2289</v>
      </c>
      <c r="R176" s="332">
        <f t="shared" si="11"/>
        <v>1569</v>
      </c>
      <c r="S176" s="330">
        <f t="shared" si="11"/>
        <v>826</v>
      </c>
    </row>
    <row r="177" spans="1:19" s="324" customFormat="1" ht="18" customHeight="1">
      <c r="A177" s="323">
        <v>2</v>
      </c>
      <c r="B177" s="335">
        <v>2</v>
      </c>
      <c r="C177" s="336" t="s">
        <v>350</v>
      </c>
      <c r="D177" s="337">
        <f t="shared" si="9"/>
        <v>9711</v>
      </c>
      <c r="E177" s="337">
        <f t="shared" si="9"/>
        <v>9378</v>
      </c>
      <c r="F177" s="337">
        <f t="shared" si="9"/>
        <v>801</v>
      </c>
      <c r="G177" s="338">
        <f aca="true" t="shared" si="12" ref="G177:G224">F177/E177</f>
        <v>0.0854126679462572</v>
      </c>
      <c r="H177" s="339">
        <f aca="true" t="shared" si="13" ref="H177:H224">P177/E177</f>
        <v>0.02996374493495415</v>
      </c>
      <c r="I177" s="337">
        <f t="shared" si="10"/>
        <v>6268</v>
      </c>
      <c r="J177" s="337">
        <f t="shared" si="10"/>
        <v>2235</v>
      </c>
      <c r="K177" s="337">
        <f t="shared" si="10"/>
        <v>594</v>
      </c>
      <c r="L177" s="337">
        <f t="shared" si="10"/>
        <v>241</v>
      </c>
      <c r="M177" s="335">
        <f t="shared" si="10"/>
        <v>28</v>
      </c>
      <c r="N177" s="335">
        <f t="shared" si="10"/>
        <v>11</v>
      </c>
      <c r="O177" s="335">
        <f t="shared" si="10"/>
        <v>1</v>
      </c>
      <c r="P177" s="337">
        <f aca="true" t="shared" si="14" ref="P177:P222">SUM(L177:O177)</f>
        <v>281</v>
      </c>
      <c r="Q177" s="335">
        <f t="shared" si="11"/>
        <v>265</v>
      </c>
      <c r="R177" s="335">
        <f t="shared" si="11"/>
        <v>709</v>
      </c>
      <c r="S177" s="335">
        <f t="shared" si="11"/>
        <v>628</v>
      </c>
    </row>
    <row r="178" spans="1:19" s="324" customFormat="1" ht="18" customHeight="1">
      <c r="A178" s="323">
        <v>3</v>
      </c>
      <c r="B178" s="335">
        <v>3</v>
      </c>
      <c r="C178" s="336" t="s">
        <v>351</v>
      </c>
      <c r="D178" s="337">
        <f t="shared" si="9"/>
        <v>9596</v>
      </c>
      <c r="E178" s="337">
        <f t="shared" si="9"/>
        <v>9388</v>
      </c>
      <c r="F178" s="337">
        <f t="shared" si="9"/>
        <v>658</v>
      </c>
      <c r="G178" s="338">
        <f t="shared" si="12"/>
        <v>0.07008947592671495</v>
      </c>
      <c r="H178" s="339">
        <f t="shared" si="13"/>
        <v>0.02322113336173839</v>
      </c>
      <c r="I178" s="337">
        <f t="shared" si="10"/>
        <v>5203</v>
      </c>
      <c r="J178" s="337">
        <f t="shared" si="10"/>
        <v>3944</v>
      </c>
      <c r="K178" s="337">
        <f t="shared" si="10"/>
        <v>23</v>
      </c>
      <c r="L178" s="337">
        <f t="shared" si="10"/>
        <v>183</v>
      </c>
      <c r="M178" s="335">
        <f t="shared" si="10"/>
        <v>24</v>
      </c>
      <c r="N178" s="335">
        <f t="shared" si="10"/>
        <v>11</v>
      </c>
      <c r="O178" s="335">
        <f t="shared" si="10"/>
        <v>0</v>
      </c>
      <c r="P178" s="337">
        <f t="shared" si="14"/>
        <v>218</v>
      </c>
      <c r="Q178" s="335">
        <f t="shared" si="11"/>
        <v>277</v>
      </c>
      <c r="R178" s="335">
        <f t="shared" si="11"/>
        <v>524</v>
      </c>
      <c r="S178" s="335">
        <f t="shared" si="11"/>
        <v>94</v>
      </c>
    </row>
    <row r="179" spans="1:19" s="324" customFormat="1" ht="18" customHeight="1">
      <c r="A179" s="323">
        <v>4</v>
      </c>
      <c r="B179" s="335">
        <v>4</v>
      </c>
      <c r="C179" s="336" t="s">
        <v>352</v>
      </c>
      <c r="D179" s="337">
        <f t="shared" si="9"/>
        <v>18974</v>
      </c>
      <c r="E179" s="337">
        <f t="shared" si="9"/>
        <v>18328</v>
      </c>
      <c r="F179" s="337">
        <f t="shared" si="9"/>
        <v>1430</v>
      </c>
      <c r="G179" s="338">
        <f t="shared" si="12"/>
        <v>0.0780226975120035</v>
      </c>
      <c r="H179" s="339">
        <f t="shared" si="13"/>
        <v>0.0274443474465299</v>
      </c>
      <c r="I179" s="337">
        <f t="shared" si="10"/>
        <v>9867</v>
      </c>
      <c r="J179" s="337">
        <f t="shared" si="10"/>
        <v>7943</v>
      </c>
      <c r="K179" s="337">
        <f t="shared" si="10"/>
        <v>15</v>
      </c>
      <c r="L179" s="337">
        <f t="shared" si="10"/>
        <v>443</v>
      </c>
      <c r="M179" s="337">
        <f t="shared" si="10"/>
        <v>50</v>
      </c>
      <c r="N179" s="335">
        <f t="shared" si="10"/>
        <v>9</v>
      </c>
      <c r="O179" s="335">
        <f t="shared" si="10"/>
        <v>1</v>
      </c>
      <c r="P179" s="337">
        <f t="shared" si="14"/>
        <v>503</v>
      </c>
      <c r="Q179" s="335">
        <f t="shared" si="11"/>
        <v>508</v>
      </c>
      <c r="R179" s="337">
        <f t="shared" si="11"/>
        <v>1327</v>
      </c>
      <c r="S179" s="335">
        <f t="shared" si="11"/>
        <v>1097</v>
      </c>
    </row>
    <row r="180" spans="1:19" s="324" customFormat="1" ht="18" customHeight="1">
      <c r="A180" s="323">
        <v>5</v>
      </c>
      <c r="B180" s="340">
        <v>5</v>
      </c>
      <c r="C180" s="341" t="s">
        <v>353</v>
      </c>
      <c r="D180" s="342">
        <f t="shared" si="9"/>
        <v>6778</v>
      </c>
      <c r="E180" s="342">
        <f t="shared" si="9"/>
        <v>6576</v>
      </c>
      <c r="F180" s="342">
        <f t="shared" si="9"/>
        <v>530</v>
      </c>
      <c r="G180" s="343">
        <f t="shared" si="12"/>
        <v>0.08059610705596107</v>
      </c>
      <c r="H180" s="344">
        <f t="shared" si="13"/>
        <v>0.028436739659367397</v>
      </c>
      <c r="I180" s="342">
        <f t="shared" si="10"/>
        <v>5991</v>
      </c>
      <c r="J180" s="342">
        <f t="shared" si="10"/>
        <v>398</v>
      </c>
      <c r="K180" s="342">
        <f t="shared" si="10"/>
        <v>0</v>
      </c>
      <c r="L180" s="342">
        <f t="shared" si="10"/>
        <v>168</v>
      </c>
      <c r="M180" s="340">
        <f t="shared" si="10"/>
        <v>14</v>
      </c>
      <c r="N180" s="340">
        <f t="shared" si="10"/>
        <v>5</v>
      </c>
      <c r="O180" s="340">
        <f t="shared" si="10"/>
        <v>0</v>
      </c>
      <c r="P180" s="342">
        <f t="shared" si="14"/>
        <v>187</v>
      </c>
      <c r="Q180" s="340">
        <f t="shared" si="11"/>
        <v>269</v>
      </c>
      <c r="R180" s="340">
        <f t="shared" si="11"/>
        <v>547</v>
      </c>
      <c r="S180" s="340">
        <f t="shared" si="11"/>
        <v>218</v>
      </c>
    </row>
    <row r="181" spans="1:19" s="324" customFormat="1" ht="18" customHeight="1">
      <c r="A181" s="323">
        <v>6</v>
      </c>
      <c r="B181" s="330">
        <v>6</v>
      </c>
      <c r="C181" s="331" t="s">
        <v>354</v>
      </c>
      <c r="D181" s="332">
        <f t="shared" si="9"/>
        <v>8889</v>
      </c>
      <c r="E181" s="332">
        <f t="shared" si="9"/>
        <v>8725</v>
      </c>
      <c r="F181" s="332">
        <f t="shared" si="9"/>
        <v>563</v>
      </c>
      <c r="G181" s="333">
        <f t="shared" si="12"/>
        <v>0.06452722063037249</v>
      </c>
      <c r="H181" s="334">
        <f t="shared" si="13"/>
        <v>0.02189111747851003</v>
      </c>
      <c r="I181" s="332">
        <f t="shared" si="10"/>
        <v>6917</v>
      </c>
      <c r="J181" s="332">
        <f t="shared" si="10"/>
        <v>1565</v>
      </c>
      <c r="K181" s="332">
        <f t="shared" si="10"/>
        <v>52</v>
      </c>
      <c r="L181" s="332">
        <f t="shared" si="10"/>
        <v>169</v>
      </c>
      <c r="M181" s="330">
        <f t="shared" si="10"/>
        <v>14</v>
      </c>
      <c r="N181" s="330">
        <f t="shared" si="10"/>
        <v>7</v>
      </c>
      <c r="O181" s="330">
        <f t="shared" si="10"/>
        <v>1</v>
      </c>
      <c r="P181" s="332">
        <f t="shared" si="14"/>
        <v>191</v>
      </c>
      <c r="Q181" s="330">
        <f t="shared" si="11"/>
        <v>315</v>
      </c>
      <c r="R181" s="330">
        <f t="shared" si="11"/>
        <v>443</v>
      </c>
      <c r="S181" s="330">
        <f t="shared" si="11"/>
        <v>149</v>
      </c>
    </row>
    <row r="182" spans="1:19" s="324" customFormat="1" ht="18" customHeight="1">
      <c r="A182" s="323">
        <v>7</v>
      </c>
      <c r="B182" s="335">
        <v>7</v>
      </c>
      <c r="C182" s="336" t="s">
        <v>355</v>
      </c>
      <c r="D182" s="337">
        <f t="shared" si="9"/>
        <v>14291</v>
      </c>
      <c r="E182" s="337">
        <f t="shared" si="9"/>
        <v>13415</v>
      </c>
      <c r="F182" s="337">
        <f t="shared" si="9"/>
        <v>1227</v>
      </c>
      <c r="G182" s="338">
        <f t="shared" si="12"/>
        <v>0.09146477823332091</v>
      </c>
      <c r="H182" s="339">
        <f t="shared" si="13"/>
        <v>0.03041371598956392</v>
      </c>
      <c r="I182" s="337">
        <f t="shared" si="10"/>
        <v>4761</v>
      </c>
      <c r="J182" s="337">
        <f t="shared" si="10"/>
        <v>8229</v>
      </c>
      <c r="K182" s="337">
        <f t="shared" si="10"/>
        <v>17</v>
      </c>
      <c r="L182" s="337">
        <f t="shared" si="10"/>
        <v>352</v>
      </c>
      <c r="M182" s="337">
        <f t="shared" si="10"/>
        <v>43</v>
      </c>
      <c r="N182" s="335">
        <f t="shared" si="10"/>
        <v>13</v>
      </c>
      <c r="O182" s="335">
        <f t="shared" si="10"/>
        <v>0</v>
      </c>
      <c r="P182" s="337">
        <f t="shared" si="14"/>
        <v>408</v>
      </c>
      <c r="Q182" s="335">
        <f t="shared" si="11"/>
        <v>1007</v>
      </c>
      <c r="R182" s="337">
        <f t="shared" si="11"/>
        <v>1057</v>
      </c>
      <c r="S182" s="335">
        <f t="shared" si="11"/>
        <v>421</v>
      </c>
    </row>
    <row r="183" spans="1:19" s="324" customFormat="1" ht="18" customHeight="1">
      <c r="A183" s="323">
        <v>8</v>
      </c>
      <c r="B183" s="335">
        <v>8</v>
      </c>
      <c r="C183" s="336" t="s">
        <v>356</v>
      </c>
      <c r="D183" s="337">
        <f t="shared" si="9"/>
        <v>23958</v>
      </c>
      <c r="E183" s="337">
        <f t="shared" si="9"/>
        <v>22524</v>
      </c>
      <c r="F183" s="337">
        <f t="shared" si="9"/>
        <v>1693</v>
      </c>
      <c r="G183" s="338">
        <f t="shared" si="12"/>
        <v>0.07516426922393891</v>
      </c>
      <c r="H183" s="339">
        <f t="shared" si="13"/>
        <v>0.023796838927366365</v>
      </c>
      <c r="I183" s="337">
        <f t="shared" si="10"/>
        <v>17639</v>
      </c>
      <c r="J183" s="337">
        <f t="shared" si="10"/>
        <v>4206</v>
      </c>
      <c r="K183" s="337">
        <f t="shared" si="10"/>
        <v>143</v>
      </c>
      <c r="L183" s="337">
        <f t="shared" si="10"/>
        <v>446</v>
      </c>
      <c r="M183" s="337">
        <f t="shared" si="10"/>
        <v>63</v>
      </c>
      <c r="N183" s="335">
        <f t="shared" si="10"/>
        <v>25</v>
      </c>
      <c r="O183" s="335">
        <f t="shared" si="10"/>
        <v>2</v>
      </c>
      <c r="P183" s="337">
        <f t="shared" si="14"/>
        <v>536</v>
      </c>
      <c r="Q183" s="335">
        <f t="shared" si="11"/>
        <v>644</v>
      </c>
      <c r="R183" s="337">
        <f t="shared" si="11"/>
        <v>1600</v>
      </c>
      <c r="S183" s="335">
        <f t="shared" si="11"/>
        <v>553</v>
      </c>
    </row>
    <row r="184" spans="1:19" s="324" customFormat="1" ht="18" customHeight="1">
      <c r="A184" s="323">
        <v>9</v>
      </c>
      <c r="B184" s="335">
        <v>9</v>
      </c>
      <c r="C184" s="336" t="s">
        <v>357</v>
      </c>
      <c r="D184" s="337">
        <f t="shared" si="9"/>
        <v>16700</v>
      </c>
      <c r="E184" s="337">
        <f t="shared" si="9"/>
        <v>16058</v>
      </c>
      <c r="F184" s="337">
        <f t="shared" si="9"/>
        <v>1053</v>
      </c>
      <c r="G184" s="338">
        <f t="shared" si="12"/>
        <v>0.06557479138124299</v>
      </c>
      <c r="H184" s="339">
        <f t="shared" si="13"/>
        <v>0.022854651886909952</v>
      </c>
      <c r="I184" s="337">
        <f t="shared" si="10"/>
        <v>13068</v>
      </c>
      <c r="J184" s="337">
        <f t="shared" si="10"/>
        <v>714</v>
      </c>
      <c r="K184" s="337">
        <f t="shared" si="10"/>
        <v>1909</v>
      </c>
      <c r="L184" s="337">
        <f t="shared" si="10"/>
        <v>323</v>
      </c>
      <c r="M184" s="335">
        <f t="shared" si="10"/>
        <v>24</v>
      </c>
      <c r="N184" s="335">
        <f t="shared" si="10"/>
        <v>14</v>
      </c>
      <c r="O184" s="335">
        <f t="shared" si="10"/>
        <v>6</v>
      </c>
      <c r="P184" s="337">
        <f t="shared" si="14"/>
        <v>367</v>
      </c>
      <c r="Q184" s="335">
        <f t="shared" si="11"/>
        <v>1043</v>
      </c>
      <c r="R184" s="337">
        <f t="shared" si="11"/>
        <v>1115</v>
      </c>
      <c r="S184" s="335">
        <f t="shared" si="11"/>
        <v>667</v>
      </c>
    </row>
    <row r="185" spans="1:19" s="324" customFormat="1" ht="18" customHeight="1">
      <c r="A185" s="323">
        <v>10</v>
      </c>
      <c r="B185" s="340">
        <v>10</v>
      </c>
      <c r="C185" s="341" t="s">
        <v>358</v>
      </c>
      <c r="D185" s="342">
        <f t="shared" si="9"/>
        <v>16339</v>
      </c>
      <c r="E185" s="342">
        <f t="shared" si="9"/>
        <v>15432</v>
      </c>
      <c r="F185" s="342">
        <f t="shared" si="9"/>
        <v>497</v>
      </c>
      <c r="G185" s="343">
        <f t="shared" si="12"/>
        <v>0.03220580611715915</v>
      </c>
      <c r="H185" s="344">
        <f t="shared" si="13"/>
        <v>0.02086573354069466</v>
      </c>
      <c r="I185" s="342">
        <f t="shared" si="10"/>
        <v>14094</v>
      </c>
      <c r="J185" s="342">
        <f t="shared" si="10"/>
        <v>954</v>
      </c>
      <c r="K185" s="342">
        <f t="shared" si="10"/>
        <v>62</v>
      </c>
      <c r="L185" s="342">
        <f t="shared" si="10"/>
        <v>277</v>
      </c>
      <c r="M185" s="340">
        <f t="shared" si="10"/>
        <v>29</v>
      </c>
      <c r="N185" s="340">
        <f t="shared" si="10"/>
        <v>15</v>
      </c>
      <c r="O185" s="340">
        <f t="shared" si="10"/>
        <v>1</v>
      </c>
      <c r="P185" s="342">
        <f t="shared" si="14"/>
        <v>322</v>
      </c>
      <c r="Q185" s="340">
        <f t="shared" si="11"/>
        <v>434</v>
      </c>
      <c r="R185" s="342">
        <f t="shared" si="11"/>
        <v>819</v>
      </c>
      <c r="S185" s="340">
        <f t="shared" si="11"/>
        <v>1012</v>
      </c>
    </row>
    <row r="186" spans="1:19" s="324" customFormat="1" ht="18" customHeight="1">
      <c r="A186" s="323">
        <v>11</v>
      </c>
      <c r="B186" s="330">
        <v>11</v>
      </c>
      <c r="C186" s="331" t="s">
        <v>359</v>
      </c>
      <c r="D186" s="332">
        <f t="shared" si="9"/>
        <v>64273</v>
      </c>
      <c r="E186" s="332">
        <f t="shared" si="9"/>
        <v>57211</v>
      </c>
      <c r="F186" s="332">
        <f t="shared" si="9"/>
        <v>3068</v>
      </c>
      <c r="G186" s="333">
        <f t="shared" si="12"/>
        <v>0.05362605093426089</v>
      </c>
      <c r="H186" s="334">
        <f t="shared" si="13"/>
        <v>0.01810840572617154</v>
      </c>
      <c r="I186" s="332">
        <f t="shared" si="10"/>
        <v>32395</v>
      </c>
      <c r="J186" s="332">
        <f t="shared" si="10"/>
        <v>23644</v>
      </c>
      <c r="K186" s="332">
        <f t="shared" si="10"/>
        <v>136</v>
      </c>
      <c r="L186" s="332">
        <f t="shared" si="10"/>
        <v>864</v>
      </c>
      <c r="M186" s="332">
        <f t="shared" si="10"/>
        <v>115</v>
      </c>
      <c r="N186" s="330">
        <f t="shared" si="10"/>
        <v>47</v>
      </c>
      <c r="O186" s="330">
        <f t="shared" si="10"/>
        <v>10</v>
      </c>
      <c r="P186" s="332">
        <f t="shared" si="14"/>
        <v>1036</v>
      </c>
      <c r="Q186" s="330">
        <f t="shared" si="11"/>
        <v>1852</v>
      </c>
      <c r="R186" s="332">
        <f t="shared" si="11"/>
        <v>3585</v>
      </c>
      <c r="S186" s="332">
        <f t="shared" si="11"/>
        <v>2635</v>
      </c>
    </row>
    <row r="187" spans="1:19" s="324" customFormat="1" ht="18" customHeight="1">
      <c r="A187" s="323">
        <v>12</v>
      </c>
      <c r="B187" s="335">
        <v>12</v>
      </c>
      <c r="C187" s="336" t="s">
        <v>360</v>
      </c>
      <c r="D187" s="337">
        <f t="shared" si="9"/>
        <v>52363</v>
      </c>
      <c r="E187" s="337">
        <f t="shared" si="9"/>
        <v>48384</v>
      </c>
      <c r="F187" s="337">
        <f t="shared" si="9"/>
        <v>3071</v>
      </c>
      <c r="G187" s="338">
        <f t="shared" si="12"/>
        <v>0.06347139550264551</v>
      </c>
      <c r="H187" s="339">
        <f t="shared" si="13"/>
        <v>0.021825396825396824</v>
      </c>
      <c r="I187" s="337">
        <f t="shared" si="10"/>
        <v>26004</v>
      </c>
      <c r="J187" s="337">
        <f t="shared" si="10"/>
        <v>21083</v>
      </c>
      <c r="K187" s="337">
        <f t="shared" si="10"/>
        <v>241</v>
      </c>
      <c r="L187" s="337">
        <f t="shared" si="10"/>
        <v>894</v>
      </c>
      <c r="M187" s="337">
        <f t="shared" si="10"/>
        <v>104</v>
      </c>
      <c r="N187" s="335">
        <f t="shared" si="10"/>
        <v>58</v>
      </c>
      <c r="O187" s="335">
        <f t="shared" si="10"/>
        <v>0</v>
      </c>
      <c r="P187" s="337">
        <f t="shared" si="14"/>
        <v>1056</v>
      </c>
      <c r="Q187" s="335">
        <f t="shared" si="11"/>
        <v>2079</v>
      </c>
      <c r="R187" s="337">
        <f t="shared" si="11"/>
        <v>3320</v>
      </c>
      <c r="S187" s="337">
        <f t="shared" si="11"/>
        <v>2805</v>
      </c>
    </row>
    <row r="188" spans="1:19" s="324" customFormat="1" ht="18" customHeight="1">
      <c r="A188" s="323">
        <v>13</v>
      </c>
      <c r="B188" s="335">
        <v>13</v>
      </c>
      <c r="C188" s="336" t="s">
        <v>361</v>
      </c>
      <c r="D188" s="337">
        <f t="shared" si="9"/>
        <v>108561</v>
      </c>
      <c r="E188" s="337">
        <f t="shared" si="9"/>
        <v>94030</v>
      </c>
      <c r="F188" s="337">
        <f t="shared" si="9"/>
        <v>4792</v>
      </c>
      <c r="G188" s="338">
        <f t="shared" si="12"/>
        <v>0.05096245878974795</v>
      </c>
      <c r="H188" s="339">
        <f t="shared" si="13"/>
        <v>0.017887908114431566</v>
      </c>
      <c r="I188" s="337">
        <f t="shared" si="10"/>
        <v>42043</v>
      </c>
      <c r="J188" s="337">
        <f t="shared" si="10"/>
        <v>50305</v>
      </c>
      <c r="K188" s="337">
        <f t="shared" si="10"/>
        <v>0</v>
      </c>
      <c r="L188" s="337">
        <f t="shared" si="10"/>
        <v>1467</v>
      </c>
      <c r="M188" s="335">
        <f t="shared" si="10"/>
        <v>157</v>
      </c>
      <c r="N188" s="335">
        <f t="shared" si="10"/>
        <v>58</v>
      </c>
      <c r="O188" s="335">
        <f t="shared" si="10"/>
        <v>0</v>
      </c>
      <c r="P188" s="337">
        <f t="shared" si="14"/>
        <v>1682</v>
      </c>
      <c r="Q188" s="335">
        <f t="shared" si="11"/>
        <v>5564</v>
      </c>
      <c r="R188" s="337">
        <f t="shared" si="11"/>
        <v>6669</v>
      </c>
      <c r="S188" s="337">
        <f t="shared" si="11"/>
        <v>6984</v>
      </c>
    </row>
    <row r="189" spans="1:19" s="324" customFormat="1" ht="18" customHeight="1">
      <c r="A189" s="323">
        <v>14</v>
      </c>
      <c r="B189" s="335">
        <v>14</v>
      </c>
      <c r="C189" s="336" t="s">
        <v>362</v>
      </c>
      <c r="D189" s="337">
        <f t="shared" si="9"/>
        <v>78499</v>
      </c>
      <c r="E189" s="337">
        <f t="shared" si="9"/>
        <v>74104</v>
      </c>
      <c r="F189" s="337">
        <f t="shared" si="9"/>
        <v>3899</v>
      </c>
      <c r="G189" s="338">
        <f t="shared" si="12"/>
        <v>0.05261524344164957</v>
      </c>
      <c r="H189" s="339">
        <f t="shared" si="13"/>
        <v>0.01910828025477707</v>
      </c>
      <c r="I189" s="337">
        <f t="shared" si="10"/>
        <v>57543</v>
      </c>
      <c r="J189" s="337">
        <f t="shared" si="10"/>
        <v>15099</v>
      </c>
      <c r="K189" s="337">
        <f t="shared" si="10"/>
        <v>46</v>
      </c>
      <c r="L189" s="337">
        <f t="shared" si="10"/>
        <v>1269</v>
      </c>
      <c r="M189" s="335">
        <f t="shared" si="10"/>
        <v>95</v>
      </c>
      <c r="N189" s="335">
        <f t="shared" si="10"/>
        <v>52</v>
      </c>
      <c r="O189" s="335">
        <f t="shared" si="10"/>
        <v>0</v>
      </c>
      <c r="P189" s="337">
        <f t="shared" si="14"/>
        <v>1416</v>
      </c>
      <c r="Q189" s="335">
        <f t="shared" si="11"/>
        <v>8496</v>
      </c>
      <c r="R189" s="337">
        <f t="shared" si="11"/>
        <v>7738</v>
      </c>
      <c r="S189" s="337">
        <f t="shared" si="11"/>
        <v>4882</v>
      </c>
    </row>
    <row r="190" spans="1:19" s="324" customFormat="1" ht="18" customHeight="1">
      <c r="A190" s="323">
        <v>15</v>
      </c>
      <c r="B190" s="340">
        <v>15</v>
      </c>
      <c r="C190" s="341" t="s">
        <v>363</v>
      </c>
      <c r="D190" s="342">
        <f t="shared" si="9"/>
        <v>18183</v>
      </c>
      <c r="E190" s="342">
        <f t="shared" si="9"/>
        <v>17786</v>
      </c>
      <c r="F190" s="342">
        <f t="shared" si="9"/>
        <v>913</v>
      </c>
      <c r="G190" s="343">
        <f t="shared" si="12"/>
        <v>0.05133250871471944</v>
      </c>
      <c r="H190" s="344">
        <f t="shared" si="13"/>
        <v>0.017316990891712583</v>
      </c>
      <c r="I190" s="342">
        <f t="shared" si="10"/>
        <v>10990</v>
      </c>
      <c r="J190" s="342">
        <f t="shared" si="10"/>
        <v>6201</v>
      </c>
      <c r="K190" s="342">
        <f t="shared" si="10"/>
        <v>287</v>
      </c>
      <c r="L190" s="342">
        <f t="shared" si="10"/>
        <v>260</v>
      </c>
      <c r="M190" s="340">
        <f t="shared" si="10"/>
        <v>40</v>
      </c>
      <c r="N190" s="340">
        <f t="shared" si="10"/>
        <v>8</v>
      </c>
      <c r="O190" s="340">
        <f t="shared" si="10"/>
        <v>0</v>
      </c>
      <c r="P190" s="342">
        <f t="shared" si="14"/>
        <v>308</v>
      </c>
      <c r="Q190" s="340">
        <f t="shared" si="11"/>
        <v>280</v>
      </c>
      <c r="R190" s="340">
        <f t="shared" si="11"/>
        <v>531</v>
      </c>
      <c r="S190" s="340">
        <f t="shared" si="11"/>
        <v>738</v>
      </c>
    </row>
    <row r="191" spans="1:19" s="324" customFormat="1" ht="18" customHeight="1">
      <c r="A191" s="323">
        <v>16</v>
      </c>
      <c r="B191" s="330">
        <v>16</v>
      </c>
      <c r="C191" s="331" t="s">
        <v>364</v>
      </c>
      <c r="D191" s="332">
        <f t="shared" si="9"/>
        <v>8071</v>
      </c>
      <c r="E191" s="332">
        <f t="shared" si="9"/>
        <v>7886</v>
      </c>
      <c r="F191" s="332">
        <f t="shared" si="9"/>
        <v>361</v>
      </c>
      <c r="G191" s="333">
        <f t="shared" si="12"/>
        <v>0.04577732690844535</v>
      </c>
      <c r="H191" s="334">
        <f t="shared" si="13"/>
        <v>0.016738523966522954</v>
      </c>
      <c r="I191" s="332">
        <f t="shared" si="10"/>
        <v>4147</v>
      </c>
      <c r="J191" s="332">
        <f t="shared" si="10"/>
        <v>3607</v>
      </c>
      <c r="K191" s="332">
        <f t="shared" si="10"/>
        <v>0</v>
      </c>
      <c r="L191" s="330">
        <f t="shared" si="10"/>
        <v>124</v>
      </c>
      <c r="M191" s="330">
        <f t="shared" si="10"/>
        <v>5</v>
      </c>
      <c r="N191" s="330">
        <f t="shared" si="10"/>
        <v>3</v>
      </c>
      <c r="O191" s="330">
        <f t="shared" si="10"/>
        <v>0</v>
      </c>
      <c r="P191" s="332">
        <f t="shared" si="14"/>
        <v>132</v>
      </c>
      <c r="Q191" s="330">
        <f t="shared" si="11"/>
        <v>536</v>
      </c>
      <c r="R191" s="330">
        <f t="shared" si="11"/>
        <v>612</v>
      </c>
      <c r="S191" s="330">
        <f t="shared" si="11"/>
        <v>382</v>
      </c>
    </row>
    <row r="192" spans="1:19" s="324" customFormat="1" ht="18" customHeight="1">
      <c r="A192" s="323">
        <v>17</v>
      </c>
      <c r="B192" s="335">
        <v>17</v>
      </c>
      <c r="C192" s="336" t="s">
        <v>365</v>
      </c>
      <c r="D192" s="337">
        <f t="shared" si="9"/>
        <v>9650</v>
      </c>
      <c r="E192" s="337">
        <f t="shared" si="9"/>
        <v>9352</v>
      </c>
      <c r="F192" s="337">
        <f t="shared" si="9"/>
        <v>494</v>
      </c>
      <c r="G192" s="338">
        <f t="shared" si="12"/>
        <v>0.05282292557741659</v>
      </c>
      <c r="H192" s="339">
        <f t="shared" si="13"/>
        <v>0.018605645851154835</v>
      </c>
      <c r="I192" s="337">
        <f aca="true" t="shared" si="15" ref="I192:O207">SUMIF($A$6:$A$157,$A192,I$6:I$157)</f>
        <v>4743</v>
      </c>
      <c r="J192" s="337">
        <f t="shared" si="15"/>
        <v>4427</v>
      </c>
      <c r="K192" s="337">
        <f t="shared" si="15"/>
        <v>8</v>
      </c>
      <c r="L192" s="337">
        <f t="shared" si="15"/>
        <v>161</v>
      </c>
      <c r="M192" s="335">
        <f t="shared" si="15"/>
        <v>10</v>
      </c>
      <c r="N192" s="335">
        <f t="shared" si="15"/>
        <v>3</v>
      </c>
      <c r="O192" s="335">
        <f t="shared" si="15"/>
        <v>0</v>
      </c>
      <c r="P192" s="337">
        <f t="shared" si="14"/>
        <v>174</v>
      </c>
      <c r="Q192" s="335">
        <f t="shared" si="11"/>
        <v>305</v>
      </c>
      <c r="R192" s="335">
        <f t="shared" si="11"/>
        <v>593</v>
      </c>
      <c r="S192" s="335">
        <f t="shared" si="11"/>
        <v>152</v>
      </c>
    </row>
    <row r="193" spans="1:19" s="324" customFormat="1" ht="18" customHeight="1">
      <c r="A193" s="323">
        <v>18</v>
      </c>
      <c r="B193" s="335">
        <v>18</v>
      </c>
      <c r="C193" s="336" t="s">
        <v>366</v>
      </c>
      <c r="D193" s="337">
        <f t="shared" si="9"/>
        <v>6970</v>
      </c>
      <c r="E193" s="337">
        <f t="shared" si="9"/>
        <v>6688</v>
      </c>
      <c r="F193" s="337">
        <f t="shared" si="9"/>
        <v>386</v>
      </c>
      <c r="G193" s="338">
        <f t="shared" si="12"/>
        <v>0.05771531100478469</v>
      </c>
      <c r="H193" s="339">
        <f t="shared" si="13"/>
        <v>0.020035885167464115</v>
      </c>
      <c r="I193" s="337">
        <f t="shared" si="15"/>
        <v>6030</v>
      </c>
      <c r="J193" s="337">
        <f t="shared" si="15"/>
        <v>405</v>
      </c>
      <c r="K193" s="337">
        <f t="shared" si="15"/>
        <v>119</v>
      </c>
      <c r="L193" s="335">
        <f t="shared" si="15"/>
        <v>111</v>
      </c>
      <c r="M193" s="335">
        <f t="shared" si="15"/>
        <v>12</v>
      </c>
      <c r="N193" s="335">
        <f t="shared" si="15"/>
        <v>9</v>
      </c>
      <c r="O193" s="335">
        <f t="shared" si="15"/>
        <v>2</v>
      </c>
      <c r="P193" s="337">
        <f t="shared" si="14"/>
        <v>134</v>
      </c>
      <c r="Q193" s="335">
        <f t="shared" si="11"/>
        <v>148</v>
      </c>
      <c r="R193" s="335">
        <f t="shared" si="11"/>
        <v>336</v>
      </c>
      <c r="S193" s="335">
        <f t="shared" si="11"/>
        <v>292</v>
      </c>
    </row>
    <row r="194" spans="1:19" s="324" customFormat="1" ht="18" customHeight="1">
      <c r="A194" s="323">
        <v>19</v>
      </c>
      <c r="B194" s="335">
        <v>19</v>
      </c>
      <c r="C194" s="336" t="s">
        <v>367</v>
      </c>
      <c r="D194" s="337">
        <f t="shared" si="9"/>
        <v>6553</v>
      </c>
      <c r="E194" s="337">
        <f t="shared" si="9"/>
        <v>6214</v>
      </c>
      <c r="F194" s="337">
        <f t="shared" si="9"/>
        <v>420</v>
      </c>
      <c r="G194" s="338">
        <f t="shared" si="12"/>
        <v>0.06758931445123914</v>
      </c>
      <c r="H194" s="339">
        <f t="shared" si="13"/>
        <v>0.020115867396202126</v>
      </c>
      <c r="I194" s="337">
        <f t="shared" si="15"/>
        <v>5439</v>
      </c>
      <c r="J194" s="337">
        <f t="shared" si="15"/>
        <v>614</v>
      </c>
      <c r="K194" s="337">
        <f t="shared" si="15"/>
        <v>36</v>
      </c>
      <c r="L194" s="337">
        <f t="shared" si="15"/>
        <v>107</v>
      </c>
      <c r="M194" s="335">
        <f t="shared" si="15"/>
        <v>12</v>
      </c>
      <c r="N194" s="335">
        <f t="shared" si="15"/>
        <v>6</v>
      </c>
      <c r="O194" s="335">
        <f t="shared" si="15"/>
        <v>0</v>
      </c>
      <c r="P194" s="337">
        <f t="shared" si="14"/>
        <v>125</v>
      </c>
      <c r="Q194" s="335">
        <f t="shared" si="11"/>
        <v>545</v>
      </c>
      <c r="R194" s="335">
        <f t="shared" si="11"/>
        <v>754</v>
      </c>
      <c r="S194" s="335">
        <f t="shared" si="11"/>
        <v>186</v>
      </c>
    </row>
    <row r="195" spans="1:19" s="324" customFormat="1" ht="18" customHeight="1">
      <c r="A195" s="323">
        <v>20</v>
      </c>
      <c r="B195" s="340">
        <v>20</v>
      </c>
      <c r="C195" s="341" t="s">
        <v>368</v>
      </c>
      <c r="D195" s="342">
        <f t="shared" si="9"/>
        <v>20628</v>
      </c>
      <c r="E195" s="342">
        <f t="shared" si="9"/>
        <v>19761</v>
      </c>
      <c r="F195" s="342">
        <f t="shared" si="9"/>
        <v>1367</v>
      </c>
      <c r="G195" s="343">
        <f t="shared" si="12"/>
        <v>0.06917666110014675</v>
      </c>
      <c r="H195" s="344">
        <f t="shared" si="13"/>
        <v>0.023379383634431455</v>
      </c>
      <c r="I195" s="342">
        <f t="shared" si="15"/>
        <v>10156</v>
      </c>
      <c r="J195" s="342">
        <f t="shared" si="15"/>
        <v>9143</v>
      </c>
      <c r="K195" s="342">
        <f t="shared" si="15"/>
        <v>0</v>
      </c>
      <c r="L195" s="342">
        <f t="shared" si="15"/>
        <v>398</v>
      </c>
      <c r="M195" s="340">
        <f t="shared" si="15"/>
        <v>46</v>
      </c>
      <c r="N195" s="340">
        <f t="shared" si="15"/>
        <v>18</v>
      </c>
      <c r="O195" s="340">
        <f t="shared" si="15"/>
        <v>0</v>
      </c>
      <c r="P195" s="342">
        <f t="shared" si="14"/>
        <v>462</v>
      </c>
      <c r="Q195" s="340">
        <f t="shared" si="11"/>
        <v>965</v>
      </c>
      <c r="R195" s="342">
        <f t="shared" si="11"/>
        <v>1442</v>
      </c>
      <c r="S195" s="340">
        <f t="shared" si="11"/>
        <v>101</v>
      </c>
    </row>
    <row r="196" spans="1:19" s="324" customFormat="1" ht="18" customHeight="1">
      <c r="A196" s="323">
        <v>21</v>
      </c>
      <c r="B196" s="330">
        <v>21</v>
      </c>
      <c r="C196" s="331" t="s">
        <v>369</v>
      </c>
      <c r="D196" s="332">
        <f t="shared" si="9"/>
        <v>17567</v>
      </c>
      <c r="E196" s="332">
        <f>SUMIF($A$6:$A$157,$A196,E$6:E$157)</f>
        <v>16820</v>
      </c>
      <c r="F196" s="332">
        <f>SUMIF($A$6:$A$157,$A196,F$6:F$157)</f>
        <v>643</v>
      </c>
      <c r="G196" s="333">
        <f t="shared" si="12"/>
        <v>0.03822829964328181</v>
      </c>
      <c r="H196" s="334">
        <f t="shared" si="13"/>
        <v>0.014387633769322235</v>
      </c>
      <c r="I196" s="332">
        <f t="shared" si="15"/>
        <v>9144</v>
      </c>
      <c r="J196" s="332">
        <f t="shared" si="15"/>
        <v>7433</v>
      </c>
      <c r="K196" s="332">
        <f t="shared" si="15"/>
        <v>1</v>
      </c>
      <c r="L196" s="332">
        <f t="shared" si="15"/>
        <v>220</v>
      </c>
      <c r="M196" s="330">
        <f t="shared" si="15"/>
        <v>16</v>
      </c>
      <c r="N196" s="330">
        <f t="shared" si="15"/>
        <v>6</v>
      </c>
      <c r="O196" s="330">
        <f t="shared" si="15"/>
        <v>0</v>
      </c>
      <c r="P196" s="332">
        <f t="shared" si="14"/>
        <v>242</v>
      </c>
      <c r="Q196" s="330">
        <f aca="true" t="shared" si="16" ref="Q196:S222">SUMIF($A$6:$A$157,$A196,Q$6:Q$157)</f>
        <v>915</v>
      </c>
      <c r="R196" s="332">
        <f t="shared" si="16"/>
        <v>928</v>
      </c>
      <c r="S196" s="330">
        <f t="shared" si="16"/>
        <v>1617</v>
      </c>
    </row>
    <row r="197" spans="1:19" s="324" customFormat="1" ht="18" customHeight="1">
      <c r="A197" s="323">
        <v>22</v>
      </c>
      <c r="B197" s="335">
        <v>22</v>
      </c>
      <c r="C197" s="336" t="s">
        <v>370</v>
      </c>
      <c r="D197" s="337">
        <f aca="true" t="shared" si="17" ref="D197:F222">SUMIF($A$6:$A$157,$A197,D$6:D$157)</f>
        <v>32089</v>
      </c>
      <c r="E197" s="337">
        <f t="shared" si="17"/>
        <v>31037</v>
      </c>
      <c r="F197" s="337">
        <f t="shared" si="17"/>
        <v>1312</v>
      </c>
      <c r="G197" s="338">
        <f t="shared" si="12"/>
        <v>0.04227212681638045</v>
      </c>
      <c r="H197" s="339">
        <f t="shared" si="13"/>
        <v>0.015143216161355801</v>
      </c>
      <c r="I197" s="337">
        <f t="shared" si="15"/>
        <v>21267</v>
      </c>
      <c r="J197" s="337">
        <f t="shared" si="15"/>
        <v>9298</v>
      </c>
      <c r="K197" s="337">
        <f t="shared" si="15"/>
        <v>2</v>
      </c>
      <c r="L197" s="337">
        <f t="shared" si="15"/>
        <v>402</v>
      </c>
      <c r="M197" s="335">
        <f t="shared" si="15"/>
        <v>45</v>
      </c>
      <c r="N197" s="335">
        <f t="shared" si="15"/>
        <v>23</v>
      </c>
      <c r="O197" s="335">
        <f t="shared" si="15"/>
        <v>0</v>
      </c>
      <c r="P197" s="337">
        <f t="shared" si="14"/>
        <v>470</v>
      </c>
      <c r="Q197" s="337">
        <f t="shared" si="16"/>
        <v>1202</v>
      </c>
      <c r="R197" s="337">
        <f t="shared" si="16"/>
        <v>2405</v>
      </c>
      <c r="S197" s="335">
        <f t="shared" si="16"/>
        <v>1120</v>
      </c>
    </row>
    <row r="198" spans="1:19" s="324" customFormat="1" ht="18" customHeight="1">
      <c r="A198" s="323">
        <v>23</v>
      </c>
      <c r="B198" s="335">
        <v>23</v>
      </c>
      <c r="C198" s="336" t="s">
        <v>371</v>
      </c>
      <c r="D198" s="337">
        <f t="shared" si="17"/>
        <v>70407</v>
      </c>
      <c r="E198" s="337">
        <f t="shared" si="17"/>
        <v>68702</v>
      </c>
      <c r="F198" s="337">
        <f t="shared" si="17"/>
        <v>2994</v>
      </c>
      <c r="G198" s="338">
        <f t="shared" si="12"/>
        <v>0.043579517335739865</v>
      </c>
      <c r="H198" s="339">
        <f t="shared" si="13"/>
        <v>0.01454106139559256</v>
      </c>
      <c r="I198" s="337">
        <f t="shared" si="15"/>
        <v>28694</v>
      </c>
      <c r="J198" s="337">
        <f t="shared" si="15"/>
        <v>38991</v>
      </c>
      <c r="K198" s="337">
        <f t="shared" si="15"/>
        <v>18</v>
      </c>
      <c r="L198" s="337">
        <f t="shared" si="15"/>
        <v>858</v>
      </c>
      <c r="M198" s="337">
        <f t="shared" si="15"/>
        <v>99</v>
      </c>
      <c r="N198" s="335">
        <f t="shared" si="15"/>
        <v>42</v>
      </c>
      <c r="O198" s="335">
        <f t="shared" si="15"/>
        <v>0</v>
      </c>
      <c r="P198" s="337">
        <f t="shared" si="14"/>
        <v>999</v>
      </c>
      <c r="Q198" s="337">
        <f t="shared" si="16"/>
        <v>6207</v>
      </c>
      <c r="R198" s="337">
        <f t="shared" si="16"/>
        <v>6526</v>
      </c>
      <c r="S198" s="337">
        <f t="shared" si="16"/>
        <v>3190</v>
      </c>
    </row>
    <row r="199" spans="1:19" s="324" customFormat="1" ht="18" customHeight="1">
      <c r="A199" s="323">
        <v>24</v>
      </c>
      <c r="B199" s="335">
        <v>24</v>
      </c>
      <c r="C199" s="336" t="s">
        <v>372</v>
      </c>
      <c r="D199" s="337">
        <f t="shared" si="17"/>
        <v>15726</v>
      </c>
      <c r="E199" s="337">
        <f t="shared" si="17"/>
        <v>15200</v>
      </c>
      <c r="F199" s="337">
        <f t="shared" si="17"/>
        <v>505</v>
      </c>
      <c r="G199" s="338">
        <f t="shared" si="12"/>
        <v>0.033223684210526315</v>
      </c>
      <c r="H199" s="339">
        <f t="shared" si="13"/>
        <v>0.01263157894736842</v>
      </c>
      <c r="I199" s="337">
        <f t="shared" si="15"/>
        <v>8999</v>
      </c>
      <c r="J199" s="337">
        <f t="shared" si="15"/>
        <v>5993</v>
      </c>
      <c r="K199" s="337">
        <f t="shared" si="15"/>
        <v>16</v>
      </c>
      <c r="L199" s="335">
        <f t="shared" si="15"/>
        <v>166</v>
      </c>
      <c r="M199" s="335">
        <f t="shared" si="15"/>
        <v>19</v>
      </c>
      <c r="N199" s="335">
        <f t="shared" si="15"/>
        <v>7</v>
      </c>
      <c r="O199" s="335">
        <f t="shared" si="15"/>
        <v>0</v>
      </c>
      <c r="P199" s="337">
        <f t="shared" si="14"/>
        <v>192</v>
      </c>
      <c r="Q199" s="335">
        <f t="shared" si="16"/>
        <v>904</v>
      </c>
      <c r="R199" s="335">
        <f t="shared" si="16"/>
        <v>1161</v>
      </c>
      <c r="S199" s="335">
        <f t="shared" si="16"/>
        <v>583</v>
      </c>
    </row>
    <row r="200" spans="1:19" s="324" customFormat="1" ht="18" customHeight="1">
      <c r="A200" s="323">
        <v>25</v>
      </c>
      <c r="B200" s="340">
        <v>25</v>
      </c>
      <c r="C200" s="341" t="s">
        <v>373</v>
      </c>
      <c r="D200" s="342">
        <f t="shared" si="17"/>
        <v>13833</v>
      </c>
      <c r="E200" s="342">
        <f t="shared" si="17"/>
        <v>13123</v>
      </c>
      <c r="F200" s="342">
        <f t="shared" si="17"/>
        <v>520</v>
      </c>
      <c r="G200" s="343">
        <f t="shared" si="12"/>
        <v>0.03962508572734893</v>
      </c>
      <c r="H200" s="344">
        <f t="shared" si="13"/>
        <v>0.01318296121313724</v>
      </c>
      <c r="I200" s="342">
        <f t="shared" si="15"/>
        <v>11396</v>
      </c>
      <c r="J200" s="342">
        <f t="shared" si="15"/>
        <v>1336</v>
      </c>
      <c r="K200" s="342">
        <f t="shared" si="15"/>
        <v>218</v>
      </c>
      <c r="L200" s="342">
        <f t="shared" si="15"/>
        <v>137</v>
      </c>
      <c r="M200" s="340">
        <f t="shared" si="15"/>
        <v>25</v>
      </c>
      <c r="N200" s="340">
        <f t="shared" si="15"/>
        <v>8</v>
      </c>
      <c r="O200" s="340">
        <f t="shared" si="15"/>
        <v>3</v>
      </c>
      <c r="P200" s="342">
        <f t="shared" si="14"/>
        <v>173</v>
      </c>
      <c r="Q200" s="340">
        <f t="shared" si="16"/>
        <v>153</v>
      </c>
      <c r="R200" s="342">
        <f t="shared" si="16"/>
        <v>839</v>
      </c>
      <c r="S200" s="340">
        <f t="shared" si="16"/>
        <v>0</v>
      </c>
    </row>
    <row r="201" spans="1:19" s="324" customFormat="1" ht="18" customHeight="1">
      <c r="A201" s="323">
        <v>26</v>
      </c>
      <c r="B201" s="330">
        <v>26</v>
      </c>
      <c r="C201" s="331" t="s">
        <v>374</v>
      </c>
      <c r="D201" s="332">
        <f t="shared" si="17"/>
        <v>21421</v>
      </c>
      <c r="E201" s="332">
        <f t="shared" si="17"/>
        <v>20521</v>
      </c>
      <c r="F201" s="332">
        <f t="shared" si="17"/>
        <v>908</v>
      </c>
      <c r="G201" s="333">
        <f t="shared" si="12"/>
        <v>0.044247356366648796</v>
      </c>
      <c r="H201" s="334">
        <f t="shared" si="13"/>
        <v>0.01603235709760733</v>
      </c>
      <c r="I201" s="332">
        <f t="shared" si="15"/>
        <v>11561</v>
      </c>
      <c r="J201" s="332">
        <f t="shared" si="15"/>
        <v>8413</v>
      </c>
      <c r="K201" s="332">
        <f t="shared" si="15"/>
        <v>218</v>
      </c>
      <c r="L201" s="332">
        <f t="shared" si="15"/>
        <v>283</v>
      </c>
      <c r="M201" s="330">
        <f t="shared" si="15"/>
        <v>27</v>
      </c>
      <c r="N201" s="330">
        <f t="shared" si="15"/>
        <v>17</v>
      </c>
      <c r="O201" s="330">
        <f t="shared" si="15"/>
        <v>2</v>
      </c>
      <c r="P201" s="332">
        <f t="shared" si="14"/>
        <v>329</v>
      </c>
      <c r="Q201" s="330">
        <f t="shared" si="16"/>
        <v>1064</v>
      </c>
      <c r="R201" s="332">
        <f t="shared" si="16"/>
        <v>1037</v>
      </c>
      <c r="S201" s="330">
        <f t="shared" si="16"/>
        <v>1073</v>
      </c>
    </row>
    <row r="202" spans="1:19" s="324" customFormat="1" ht="18" customHeight="1">
      <c r="A202" s="323">
        <v>27</v>
      </c>
      <c r="B202" s="335">
        <v>27</v>
      </c>
      <c r="C202" s="336" t="s">
        <v>375</v>
      </c>
      <c r="D202" s="337">
        <f t="shared" si="17"/>
        <v>74741</v>
      </c>
      <c r="E202" s="337">
        <f t="shared" si="17"/>
        <v>70935</v>
      </c>
      <c r="F202" s="337">
        <f t="shared" si="17"/>
        <v>4112</v>
      </c>
      <c r="G202" s="338">
        <f t="shared" si="12"/>
        <v>0.05796856276873194</v>
      </c>
      <c r="H202" s="339">
        <f t="shared" si="13"/>
        <v>0.01941213787270036</v>
      </c>
      <c r="I202" s="337">
        <f t="shared" si="15"/>
        <v>37571</v>
      </c>
      <c r="J202" s="337">
        <f t="shared" si="15"/>
        <v>31971</v>
      </c>
      <c r="K202" s="337">
        <f t="shared" si="15"/>
        <v>16</v>
      </c>
      <c r="L202" s="337">
        <f t="shared" si="15"/>
        <v>1157</v>
      </c>
      <c r="M202" s="337">
        <f t="shared" si="15"/>
        <v>147</v>
      </c>
      <c r="N202" s="335">
        <f t="shared" si="15"/>
        <v>71</v>
      </c>
      <c r="O202" s="335">
        <f t="shared" si="15"/>
        <v>2</v>
      </c>
      <c r="P202" s="337">
        <f t="shared" si="14"/>
        <v>1377</v>
      </c>
      <c r="Q202" s="337">
        <f t="shared" si="16"/>
        <v>6239</v>
      </c>
      <c r="R202" s="337">
        <f t="shared" si="16"/>
        <v>5413</v>
      </c>
      <c r="S202" s="337">
        <f t="shared" si="16"/>
        <v>3064</v>
      </c>
    </row>
    <row r="203" spans="1:19" s="324" customFormat="1" ht="18" customHeight="1">
      <c r="A203" s="323">
        <v>28</v>
      </c>
      <c r="B203" s="335">
        <v>28</v>
      </c>
      <c r="C203" s="336" t="s">
        <v>376</v>
      </c>
      <c r="D203" s="337">
        <f t="shared" si="17"/>
        <v>48454</v>
      </c>
      <c r="E203" s="337">
        <f t="shared" si="17"/>
        <v>46668</v>
      </c>
      <c r="F203" s="337">
        <f t="shared" si="17"/>
        <v>1888</v>
      </c>
      <c r="G203" s="338">
        <f t="shared" si="12"/>
        <v>0.040455986971800806</v>
      </c>
      <c r="H203" s="339">
        <f t="shared" si="13"/>
        <v>0.013928173480757693</v>
      </c>
      <c r="I203" s="337">
        <f t="shared" si="15"/>
        <v>28303</v>
      </c>
      <c r="J203" s="337">
        <f t="shared" si="15"/>
        <v>17715</v>
      </c>
      <c r="K203" s="337">
        <f t="shared" si="15"/>
        <v>0</v>
      </c>
      <c r="L203" s="337">
        <f t="shared" si="15"/>
        <v>555</v>
      </c>
      <c r="M203" s="335">
        <f t="shared" si="15"/>
        <v>55</v>
      </c>
      <c r="N203" s="335">
        <f t="shared" si="15"/>
        <v>40</v>
      </c>
      <c r="O203" s="335">
        <f t="shared" si="15"/>
        <v>0</v>
      </c>
      <c r="P203" s="337">
        <f t="shared" si="14"/>
        <v>650</v>
      </c>
      <c r="Q203" s="335">
        <f t="shared" si="16"/>
        <v>3490</v>
      </c>
      <c r="R203" s="337">
        <f t="shared" si="16"/>
        <v>3896</v>
      </c>
      <c r="S203" s="335">
        <f t="shared" si="16"/>
        <v>2245</v>
      </c>
    </row>
    <row r="204" spans="1:19" s="324" customFormat="1" ht="18" customHeight="1">
      <c r="A204" s="323">
        <v>29</v>
      </c>
      <c r="B204" s="335">
        <v>29</v>
      </c>
      <c r="C204" s="336" t="s">
        <v>377</v>
      </c>
      <c r="D204" s="337">
        <f t="shared" si="17"/>
        <v>10864</v>
      </c>
      <c r="E204" s="337">
        <f t="shared" si="17"/>
        <v>9962</v>
      </c>
      <c r="F204" s="337">
        <f t="shared" si="17"/>
        <v>491</v>
      </c>
      <c r="G204" s="338">
        <f t="shared" si="12"/>
        <v>0.04928729170849227</v>
      </c>
      <c r="H204" s="339">
        <f t="shared" si="13"/>
        <v>0.017365990764906646</v>
      </c>
      <c r="I204" s="337">
        <f t="shared" si="15"/>
        <v>4852</v>
      </c>
      <c r="J204" s="337">
        <f t="shared" si="15"/>
        <v>4692</v>
      </c>
      <c r="K204" s="337">
        <f t="shared" si="15"/>
        <v>245</v>
      </c>
      <c r="L204" s="337">
        <f t="shared" si="15"/>
        <v>138</v>
      </c>
      <c r="M204" s="335">
        <f t="shared" si="15"/>
        <v>24</v>
      </c>
      <c r="N204" s="335">
        <f t="shared" si="15"/>
        <v>8</v>
      </c>
      <c r="O204" s="335">
        <f t="shared" si="15"/>
        <v>3</v>
      </c>
      <c r="P204" s="337">
        <f t="shared" si="14"/>
        <v>173</v>
      </c>
      <c r="Q204" s="335">
        <f t="shared" si="16"/>
        <v>411</v>
      </c>
      <c r="R204" s="335">
        <f t="shared" si="16"/>
        <v>763</v>
      </c>
      <c r="S204" s="335">
        <f t="shared" si="16"/>
        <v>371</v>
      </c>
    </row>
    <row r="205" spans="1:19" s="324" customFormat="1" ht="18" customHeight="1">
      <c r="A205" s="323">
        <v>30</v>
      </c>
      <c r="B205" s="340">
        <v>30</v>
      </c>
      <c r="C205" s="341" t="s">
        <v>378</v>
      </c>
      <c r="D205" s="340">
        <f t="shared" si="17"/>
        <v>7489</v>
      </c>
      <c r="E205" s="342">
        <f t="shared" si="17"/>
        <v>7162</v>
      </c>
      <c r="F205" s="342">
        <f t="shared" si="17"/>
        <v>440</v>
      </c>
      <c r="G205" s="343">
        <f t="shared" si="12"/>
        <v>0.06143535325328121</v>
      </c>
      <c r="H205" s="344">
        <f t="shared" si="13"/>
        <v>0.01996648980731639</v>
      </c>
      <c r="I205" s="342">
        <f t="shared" si="15"/>
        <v>4559</v>
      </c>
      <c r="J205" s="342">
        <f t="shared" si="15"/>
        <v>2413</v>
      </c>
      <c r="K205" s="342">
        <f t="shared" si="15"/>
        <v>47</v>
      </c>
      <c r="L205" s="340">
        <f t="shared" si="15"/>
        <v>130</v>
      </c>
      <c r="M205" s="340">
        <f t="shared" si="15"/>
        <v>11</v>
      </c>
      <c r="N205" s="340">
        <f t="shared" si="15"/>
        <v>2</v>
      </c>
      <c r="O205" s="340">
        <f t="shared" si="15"/>
        <v>0</v>
      </c>
      <c r="P205" s="342">
        <f t="shared" si="14"/>
        <v>143</v>
      </c>
      <c r="Q205" s="340">
        <f t="shared" si="16"/>
        <v>243</v>
      </c>
      <c r="R205" s="340">
        <f t="shared" si="16"/>
        <v>372</v>
      </c>
      <c r="S205" s="340">
        <f t="shared" si="16"/>
        <v>33</v>
      </c>
    </row>
    <row r="206" spans="1:19" s="324" customFormat="1" ht="18" customHeight="1">
      <c r="A206" s="323">
        <v>31</v>
      </c>
      <c r="B206" s="330">
        <v>31</v>
      </c>
      <c r="C206" s="331" t="s">
        <v>379</v>
      </c>
      <c r="D206" s="332">
        <f t="shared" si="17"/>
        <v>4966</v>
      </c>
      <c r="E206" s="332">
        <f t="shared" si="17"/>
        <v>4846</v>
      </c>
      <c r="F206" s="332">
        <f t="shared" si="17"/>
        <v>251</v>
      </c>
      <c r="G206" s="333">
        <f t="shared" si="12"/>
        <v>0.05179529508873298</v>
      </c>
      <c r="H206" s="334">
        <f t="shared" si="13"/>
        <v>0.0175402393726785</v>
      </c>
      <c r="I206" s="332">
        <f t="shared" si="15"/>
        <v>3013</v>
      </c>
      <c r="J206" s="332">
        <f t="shared" si="15"/>
        <v>1748</v>
      </c>
      <c r="K206" s="332">
        <f t="shared" si="15"/>
        <v>0</v>
      </c>
      <c r="L206" s="330">
        <f t="shared" si="15"/>
        <v>73</v>
      </c>
      <c r="M206" s="330">
        <f t="shared" si="15"/>
        <v>9</v>
      </c>
      <c r="N206" s="330">
        <f t="shared" si="15"/>
        <v>3</v>
      </c>
      <c r="O206" s="330">
        <f t="shared" si="15"/>
        <v>0</v>
      </c>
      <c r="P206" s="330">
        <f t="shared" si="14"/>
        <v>85</v>
      </c>
      <c r="Q206" s="330">
        <f t="shared" si="16"/>
        <v>234</v>
      </c>
      <c r="R206" s="330">
        <f t="shared" si="16"/>
        <v>257</v>
      </c>
      <c r="S206" s="332">
        <f t="shared" si="16"/>
        <v>563</v>
      </c>
    </row>
    <row r="207" spans="1:19" s="324" customFormat="1" ht="18" customHeight="1">
      <c r="A207" s="323">
        <v>32</v>
      </c>
      <c r="B207" s="335">
        <v>32</v>
      </c>
      <c r="C207" s="336" t="s">
        <v>380</v>
      </c>
      <c r="D207" s="337">
        <f t="shared" si="17"/>
        <v>5738</v>
      </c>
      <c r="E207" s="337">
        <f t="shared" si="17"/>
        <v>5538</v>
      </c>
      <c r="F207" s="337">
        <f t="shared" si="17"/>
        <v>343</v>
      </c>
      <c r="G207" s="338">
        <f t="shared" si="12"/>
        <v>0.06193571686529433</v>
      </c>
      <c r="H207" s="339">
        <f t="shared" si="13"/>
        <v>0.023835319609967497</v>
      </c>
      <c r="I207" s="337">
        <f t="shared" si="15"/>
        <v>3024</v>
      </c>
      <c r="J207" s="337">
        <f t="shared" si="15"/>
        <v>2372</v>
      </c>
      <c r="K207" s="337">
        <f t="shared" si="15"/>
        <v>10</v>
      </c>
      <c r="L207" s="335">
        <f t="shared" si="15"/>
        <v>111</v>
      </c>
      <c r="M207" s="335">
        <f t="shared" si="15"/>
        <v>7</v>
      </c>
      <c r="N207" s="335">
        <f t="shared" si="15"/>
        <v>9</v>
      </c>
      <c r="O207" s="335">
        <f t="shared" si="15"/>
        <v>5</v>
      </c>
      <c r="P207" s="337">
        <f t="shared" si="14"/>
        <v>132</v>
      </c>
      <c r="Q207" s="335">
        <f t="shared" si="16"/>
        <v>271</v>
      </c>
      <c r="R207" s="335">
        <f t="shared" si="16"/>
        <v>470</v>
      </c>
      <c r="S207" s="335">
        <f t="shared" si="16"/>
        <v>676</v>
      </c>
    </row>
    <row r="208" spans="1:19" s="324" customFormat="1" ht="18" customHeight="1">
      <c r="A208" s="323">
        <v>33</v>
      </c>
      <c r="B208" s="335">
        <v>33</v>
      </c>
      <c r="C208" s="336" t="s">
        <v>381</v>
      </c>
      <c r="D208" s="337">
        <f t="shared" si="17"/>
        <v>16880</v>
      </c>
      <c r="E208" s="337">
        <f t="shared" si="17"/>
        <v>15671</v>
      </c>
      <c r="F208" s="337">
        <f t="shared" si="17"/>
        <v>681</v>
      </c>
      <c r="G208" s="338">
        <f t="shared" si="12"/>
        <v>0.04345606534362836</v>
      </c>
      <c r="H208" s="339">
        <f t="shared" si="13"/>
        <v>0.016208282815391488</v>
      </c>
      <c r="I208" s="337">
        <f aca="true" t="shared" si="18" ref="I208:O222">SUMIF($A$6:$A$157,$A208,I$6:I$157)</f>
        <v>10500</v>
      </c>
      <c r="J208" s="337">
        <f t="shared" si="18"/>
        <v>4914</v>
      </c>
      <c r="K208" s="337">
        <f t="shared" si="18"/>
        <v>3</v>
      </c>
      <c r="L208" s="335">
        <f t="shared" si="18"/>
        <v>222</v>
      </c>
      <c r="M208" s="335">
        <f t="shared" si="18"/>
        <v>23</v>
      </c>
      <c r="N208" s="335">
        <f t="shared" si="18"/>
        <v>8</v>
      </c>
      <c r="O208" s="335">
        <f t="shared" si="18"/>
        <v>1</v>
      </c>
      <c r="P208" s="337">
        <f t="shared" si="14"/>
        <v>254</v>
      </c>
      <c r="Q208" s="335">
        <f t="shared" si="16"/>
        <v>805</v>
      </c>
      <c r="R208" s="335">
        <f t="shared" si="16"/>
        <v>801</v>
      </c>
      <c r="S208" s="335">
        <f t="shared" si="16"/>
        <v>429</v>
      </c>
    </row>
    <row r="209" spans="1:19" s="324" customFormat="1" ht="18" customHeight="1">
      <c r="A209" s="323">
        <v>34</v>
      </c>
      <c r="B209" s="335">
        <v>34</v>
      </c>
      <c r="C209" s="336" t="s">
        <v>382</v>
      </c>
      <c r="D209" s="337">
        <f t="shared" si="17"/>
        <v>25873</v>
      </c>
      <c r="E209" s="337">
        <f t="shared" si="17"/>
        <v>24451</v>
      </c>
      <c r="F209" s="337">
        <f t="shared" si="17"/>
        <v>1001</v>
      </c>
      <c r="G209" s="338">
        <f t="shared" si="12"/>
        <v>0.04093902089894074</v>
      </c>
      <c r="H209" s="339">
        <f t="shared" si="13"/>
        <v>0.01599116600548035</v>
      </c>
      <c r="I209" s="337">
        <f t="shared" si="18"/>
        <v>20347</v>
      </c>
      <c r="J209" s="337">
        <f t="shared" si="18"/>
        <v>3710</v>
      </c>
      <c r="K209" s="337">
        <f t="shared" si="18"/>
        <v>3</v>
      </c>
      <c r="L209" s="335">
        <f t="shared" si="18"/>
        <v>330</v>
      </c>
      <c r="M209" s="335">
        <f t="shared" si="18"/>
        <v>37</v>
      </c>
      <c r="N209" s="335">
        <f t="shared" si="18"/>
        <v>23</v>
      </c>
      <c r="O209" s="335">
        <f t="shared" si="18"/>
        <v>1</v>
      </c>
      <c r="P209" s="337">
        <f t="shared" si="14"/>
        <v>391</v>
      </c>
      <c r="Q209" s="335">
        <f t="shared" si="16"/>
        <v>723</v>
      </c>
      <c r="R209" s="335">
        <f t="shared" si="16"/>
        <v>1055</v>
      </c>
      <c r="S209" s="335">
        <f t="shared" si="16"/>
        <v>382</v>
      </c>
    </row>
    <row r="210" spans="1:19" s="324" customFormat="1" ht="18" customHeight="1">
      <c r="A210" s="323">
        <v>35</v>
      </c>
      <c r="B210" s="340">
        <v>35</v>
      </c>
      <c r="C210" s="341" t="s">
        <v>383</v>
      </c>
      <c r="D210" s="342">
        <f t="shared" si="17"/>
        <v>11573</v>
      </c>
      <c r="E210" s="342">
        <f t="shared" si="17"/>
        <v>10873</v>
      </c>
      <c r="F210" s="342">
        <f t="shared" si="17"/>
        <v>763</v>
      </c>
      <c r="G210" s="343">
        <f t="shared" si="12"/>
        <v>0.07017382507127748</v>
      </c>
      <c r="H210" s="344">
        <f t="shared" si="13"/>
        <v>0.023268647107514025</v>
      </c>
      <c r="I210" s="342">
        <f t="shared" si="18"/>
        <v>8972</v>
      </c>
      <c r="J210" s="342">
        <f t="shared" si="18"/>
        <v>1648</v>
      </c>
      <c r="K210" s="342">
        <f t="shared" si="18"/>
        <v>0</v>
      </c>
      <c r="L210" s="342">
        <f t="shared" si="18"/>
        <v>225</v>
      </c>
      <c r="M210" s="340">
        <f t="shared" si="18"/>
        <v>19</v>
      </c>
      <c r="N210" s="340">
        <f t="shared" si="18"/>
        <v>9</v>
      </c>
      <c r="O210" s="340">
        <f t="shared" si="18"/>
        <v>0</v>
      </c>
      <c r="P210" s="342">
        <f t="shared" si="14"/>
        <v>253</v>
      </c>
      <c r="Q210" s="340">
        <f t="shared" si="16"/>
        <v>261</v>
      </c>
      <c r="R210" s="340">
        <f t="shared" si="16"/>
        <v>874</v>
      </c>
      <c r="S210" s="340">
        <f t="shared" si="16"/>
        <v>316</v>
      </c>
    </row>
    <row r="211" spans="1:19" s="324" customFormat="1" ht="18" customHeight="1">
      <c r="A211" s="323">
        <v>36</v>
      </c>
      <c r="B211" s="330">
        <v>36</v>
      </c>
      <c r="C211" s="331" t="s">
        <v>384</v>
      </c>
      <c r="D211" s="332">
        <f t="shared" si="17"/>
        <v>6030</v>
      </c>
      <c r="E211" s="332">
        <f t="shared" si="17"/>
        <v>5664</v>
      </c>
      <c r="F211" s="332">
        <f t="shared" si="17"/>
        <v>344</v>
      </c>
      <c r="G211" s="333">
        <f t="shared" si="12"/>
        <v>0.06073446327683616</v>
      </c>
      <c r="H211" s="334">
        <f t="shared" si="13"/>
        <v>0.026483050847457626</v>
      </c>
      <c r="I211" s="332">
        <f t="shared" si="18"/>
        <v>2623</v>
      </c>
      <c r="J211" s="332">
        <f t="shared" si="18"/>
        <v>2869</v>
      </c>
      <c r="K211" s="332">
        <f t="shared" si="18"/>
        <v>22</v>
      </c>
      <c r="L211" s="330">
        <f t="shared" si="18"/>
        <v>132</v>
      </c>
      <c r="M211" s="330">
        <f t="shared" si="18"/>
        <v>11</v>
      </c>
      <c r="N211" s="330">
        <f t="shared" si="18"/>
        <v>7</v>
      </c>
      <c r="O211" s="330">
        <f t="shared" si="18"/>
        <v>0</v>
      </c>
      <c r="P211" s="332">
        <f t="shared" si="14"/>
        <v>150</v>
      </c>
      <c r="Q211" s="330">
        <f t="shared" si="16"/>
        <v>710</v>
      </c>
      <c r="R211" s="332">
        <f t="shared" si="16"/>
        <v>958</v>
      </c>
      <c r="S211" s="330">
        <f t="shared" si="16"/>
        <v>156</v>
      </c>
    </row>
    <row r="212" spans="1:19" s="324" customFormat="1" ht="18" customHeight="1">
      <c r="A212" s="323">
        <v>37</v>
      </c>
      <c r="B212" s="335">
        <v>37</v>
      </c>
      <c r="C212" s="336" t="s">
        <v>385</v>
      </c>
      <c r="D212" s="337">
        <f t="shared" si="17"/>
        <v>8454</v>
      </c>
      <c r="E212" s="337">
        <f t="shared" si="17"/>
        <v>7854</v>
      </c>
      <c r="F212" s="337">
        <f t="shared" si="17"/>
        <v>410</v>
      </c>
      <c r="G212" s="338">
        <f t="shared" si="12"/>
        <v>0.05220269926152279</v>
      </c>
      <c r="H212" s="339">
        <f t="shared" si="13"/>
        <v>0.01858925388337153</v>
      </c>
      <c r="I212" s="337">
        <f t="shared" si="18"/>
        <v>6966</v>
      </c>
      <c r="J212" s="337">
        <f t="shared" si="18"/>
        <v>742</v>
      </c>
      <c r="K212" s="337">
        <f t="shared" si="18"/>
        <v>0</v>
      </c>
      <c r="L212" s="335">
        <f t="shared" si="18"/>
        <v>117</v>
      </c>
      <c r="M212" s="335">
        <f t="shared" si="18"/>
        <v>18</v>
      </c>
      <c r="N212" s="335">
        <f t="shared" si="18"/>
        <v>11</v>
      </c>
      <c r="O212" s="335">
        <f t="shared" si="18"/>
        <v>0</v>
      </c>
      <c r="P212" s="337">
        <f t="shared" si="14"/>
        <v>146</v>
      </c>
      <c r="Q212" s="335">
        <f t="shared" si="16"/>
        <v>299</v>
      </c>
      <c r="R212" s="335">
        <f t="shared" si="16"/>
        <v>497</v>
      </c>
      <c r="S212" s="335">
        <f t="shared" si="16"/>
        <v>258</v>
      </c>
    </row>
    <row r="213" spans="1:19" s="324" customFormat="1" ht="18" customHeight="1">
      <c r="A213" s="323">
        <v>38</v>
      </c>
      <c r="B213" s="335">
        <v>38</v>
      </c>
      <c r="C213" s="336" t="s">
        <v>386</v>
      </c>
      <c r="D213" s="337">
        <f t="shared" si="17"/>
        <v>11506</v>
      </c>
      <c r="E213" s="337">
        <f t="shared" si="17"/>
        <v>10810</v>
      </c>
      <c r="F213" s="337">
        <f t="shared" si="17"/>
        <v>675</v>
      </c>
      <c r="G213" s="338">
        <f t="shared" si="12"/>
        <v>0.06244218316373728</v>
      </c>
      <c r="H213" s="339">
        <f t="shared" si="13"/>
        <v>0.02062904717853839</v>
      </c>
      <c r="I213" s="337">
        <f t="shared" si="18"/>
        <v>9935</v>
      </c>
      <c r="J213" s="337">
        <f t="shared" si="18"/>
        <v>652</v>
      </c>
      <c r="K213" s="337">
        <f t="shared" si="18"/>
        <v>0</v>
      </c>
      <c r="L213" s="337">
        <f t="shared" si="18"/>
        <v>197</v>
      </c>
      <c r="M213" s="335">
        <f t="shared" si="18"/>
        <v>18</v>
      </c>
      <c r="N213" s="335">
        <f t="shared" si="18"/>
        <v>8</v>
      </c>
      <c r="O213" s="335">
        <f t="shared" si="18"/>
        <v>0</v>
      </c>
      <c r="P213" s="337">
        <f t="shared" si="14"/>
        <v>223</v>
      </c>
      <c r="Q213" s="335">
        <f t="shared" si="16"/>
        <v>287</v>
      </c>
      <c r="R213" s="335">
        <f t="shared" si="16"/>
        <v>1019</v>
      </c>
      <c r="S213" s="335">
        <f t="shared" si="16"/>
        <v>484</v>
      </c>
    </row>
    <row r="214" spans="1:19" s="324" customFormat="1" ht="18" customHeight="1">
      <c r="A214" s="323">
        <v>39</v>
      </c>
      <c r="B214" s="335">
        <v>39</v>
      </c>
      <c r="C214" s="336" t="s">
        <v>387</v>
      </c>
      <c r="D214" s="337">
        <f t="shared" si="17"/>
        <v>5575</v>
      </c>
      <c r="E214" s="337">
        <f t="shared" si="17"/>
        <v>4768</v>
      </c>
      <c r="F214" s="337">
        <f t="shared" si="17"/>
        <v>288</v>
      </c>
      <c r="G214" s="338">
        <f t="shared" si="12"/>
        <v>0.06040268456375839</v>
      </c>
      <c r="H214" s="339">
        <f t="shared" si="13"/>
        <v>0.01950503355704698</v>
      </c>
      <c r="I214" s="337">
        <f t="shared" si="18"/>
        <v>4333</v>
      </c>
      <c r="J214" s="337">
        <f t="shared" si="18"/>
        <v>340</v>
      </c>
      <c r="K214" s="337">
        <f t="shared" si="18"/>
        <v>2</v>
      </c>
      <c r="L214" s="335">
        <f t="shared" si="18"/>
        <v>78</v>
      </c>
      <c r="M214" s="335">
        <f t="shared" si="18"/>
        <v>12</v>
      </c>
      <c r="N214" s="335">
        <f t="shared" si="18"/>
        <v>3</v>
      </c>
      <c r="O214" s="335">
        <f t="shared" si="18"/>
        <v>0</v>
      </c>
      <c r="P214" s="337">
        <f t="shared" si="14"/>
        <v>93</v>
      </c>
      <c r="Q214" s="335">
        <f t="shared" si="16"/>
        <v>356</v>
      </c>
      <c r="R214" s="335">
        <f t="shared" si="16"/>
        <v>646</v>
      </c>
      <c r="S214" s="335">
        <f t="shared" si="16"/>
        <v>606</v>
      </c>
    </row>
    <row r="215" spans="1:19" s="324" customFormat="1" ht="18" customHeight="1">
      <c r="A215" s="323">
        <v>40</v>
      </c>
      <c r="B215" s="340">
        <v>40</v>
      </c>
      <c r="C215" s="341" t="s">
        <v>388</v>
      </c>
      <c r="D215" s="342">
        <f t="shared" si="17"/>
        <v>47481</v>
      </c>
      <c r="E215" s="342">
        <f t="shared" si="17"/>
        <v>41659</v>
      </c>
      <c r="F215" s="342">
        <f t="shared" si="17"/>
        <v>3998</v>
      </c>
      <c r="G215" s="343">
        <f t="shared" si="12"/>
        <v>0.09596965841714876</v>
      </c>
      <c r="H215" s="344">
        <f t="shared" si="13"/>
        <v>0.034470342543027915</v>
      </c>
      <c r="I215" s="342">
        <f t="shared" si="18"/>
        <v>34275</v>
      </c>
      <c r="J215" s="342">
        <f t="shared" si="18"/>
        <v>5621</v>
      </c>
      <c r="K215" s="342">
        <f t="shared" si="18"/>
        <v>327</v>
      </c>
      <c r="L215" s="342">
        <f t="shared" si="18"/>
        <v>1143</v>
      </c>
      <c r="M215" s="340">
        <f t="shared" si="18"/>
        <v>138</v>
      </c>
      <c r="N215" s="340">
        <f t="shared" si="18"/>
        <v>79</v>
      </c>
      <c r="O215" s="340">
        <f t="shared" si="18"/>
        <v>76</v>
      </c>
      <c r="P215" s="342">
        <f t="shared" si="14"/>
        <v>1436</v>
      </c>
      <c r="Q215" s="340">
        <f t="shared" si="16"/>
        <v>2429</v>
      </c>
      <c r="R215" s="342">
        <f t="shared" si="16"/>
        <v>2111</v>
      </c>
      <c r="S215" s="340">
        <f t="shared" si="16"/>
        <v>1509</v>
      </c>
    </row>
    <row r="216" spans="1:19" s="324" customFormat="1" ht="18" customHeight="1">
      <c r="A216" s="323">
        <v>41</v>
      </c>
      <c r="B216" s="330">
        <v>41</v>
      </c>
      <c r="C216" s="331" t="s">
        <v>389</v>
      </c>
      <c r="D216" s="332">
        <f t="shared" si="17"/>
        <v>7718</v>
      </c>
      <c r="E216" s="332">
        <f t="shared" si="17"/>
        <v>7550</v>
      </c>
      <c r="F216" s="332">
        <f t="shared" si="17"/>
        <v>541</v>
      </c>
      <c r="G216" s="333">
        <f t="shared" si="12"/>
        <v>0.07165562913907285</v>
      </c>
      <c r="H216" s="334">
        <f t="shared" si="13"/>
        <v>0.026357615894039736</v>
      </c>
      <c r="I216" s="332">
        <f t="shared" si="18"/>
        <v>6859</v>
      </c>
      <c r="J216" s="332">
        <f t="shared" si="18"/>
        <v>479</v>
      </c>
      <c r="K216" s="332">
        <f t="shared" si="18"/>
        <v>13</v>
      </c>
      <c r="L216" s="332">
        <f t="shared" si="18"/>
        <v>178</v>
      </c>
      <c r="M216" s="330">
        <f t="shared" si="18"/>
        <v>16</v>
      </c>
      <c r="N216" s="330">
        <f t="shared" si="18"/>
        <v>5</v>
      </c>
      <c r="O216" s="330">
        <f t="shared" si="18"/>
        <v>0</v>
      </c>
      <c r="P216" s="332">
        <f t="shared" si="14"/>
        <v>199</v>
      </c>
      <c r="Q216" s="330">
        <f t="shared" si="16"/>
        <v>319</v>
      </c>
      <c r="R216" s="330">
        <f t="shared" si="16"/>
        <v>482</v>
      </c>
      <c r="S216" s="330">
        <f t="shared" si="16"/>
        <v>172</v>
      </c>
    </row>
    <row r="217" spans="1:19" s="324" customFormat="1" ht="18" customHeight="1">
      <c r="A217" s="323">
        <v>42</v>
      </c>
      <c r="B217" s="335">
        <v>42</v>
      </c>
      <c r="C217" s="336" t="s">
        <v>390</v>
      </c>
      <c r="D217" s="337">
        <f t="shared" si="17"/>
        <v>11976</v>
      </c>
      <c r="E217" s="337">
        <f t="shared" si="17"/>
        <v>11422</v>
      </c>
      <c r="F217" s="337">
        <f t="shared" si="17"/>
        <v>828</v>
      </c>
      <c r="G217" s="338">
        <f t="shared" si="12"/>
        <v>0.0724916827175626</v>
      </c>
      <c r="H217" s="339">
        <f t="shared" si="13"/>
        <v>0.025914901068114164</v>
      </c>
      <c r="I217" s="337">
        <f t="shared" si="18"/>
        <v>7895</v>
      </c>
      <c r="J217" s="337">
        <f t="shared" si="18"/>
        <v>3231</v>
      </c>
      <c r="K217" s="337">
        <f t="shared" si="18"/>
        <v>0</v>
      </c>
      <c r="L217" s="337">
        <f t="shared" si="18"/>
        <v>258</v>
      </c>
      <c r="M217" s="337">
        <f t="shared" si="18"/>
        <v>29</v>
      </c>
      <c r="N217" s="335">
        <f t="shared" si="18"/>
        <v>9</v>
      </c>
      <c r="O217" s="335">
        <f t="shared" si="18"/>
        <v>0</v>
      </c>
      <c r="P217" s="337">
        <f t="shared" si="14"/>
        <v>296</v>
      </c>
      <c r="Q217" s="335">
        <f t="shared" si="16"/>
        <v>730</v>
      </c>
      <c r="R217" s="337">
        <f t="shared" si="16"/>
        <v>1223</v>
      </c>
      <c r="S217" s="337">
        <f t="shared" si="16"/>
        <v>416</v>
      </c>
    </row>
    <row r="218" spans="1:19" s="324" customFormat="1" ht="18" customHeight="1">
      <c r="A218" s="323">
        <v>43</v>
      </c>
      <c r="B218" s="335">
        <v>43</v>
      </c>
      <c r="C218" s="336" t="s">
        <v>391</v>
      </c>
      <c r="D218" s="337">
        <f t="shared" si="17"/>
        <v>16661</v>
      </c>
      <c r="E218" s="337">
        <f t="shared" si="17"/>
        <v>16089</v>
      </c>
      <c r="F218" s="337">
        <f t="shared" si="17"/>
        <v>1487</v>
      </c>
      <c r="G218" s="338">
        <f t="shared" si="12"/>
        <v>0.09242339486605755</v>
      </c>
      <c r="H218" s="339">
        <f t="shared" si="13"/>
        <v>0.03294176145192367</v>
      </c>
      <c r="I218" s="337">
        <f t="shared" si="18"/>
        <v>7824</v>
      </c>
      <c r="J218" s="337">
        <f t="shared" si="18"/>
        <v>7227</v>
      </c>
      <c r="K218" s="337">
        <f t="shared" si="18"/>
        <v>508</v>
      </c>
      <c r="L218" s="337">
        <f t="shared" si="18"/>
        <v>450</v>
      </c>
      <c r="M218" s="335">
        <f t="shared" si="18"/>
        <v>58</v>
      </c>
      <c r="N218" s="335">
        <f t="shared" si="18"/>
        <v>22</v>
      </c>
      <c r="O218" s="335">
        <f t="shared" si="18"/>
        <v>0</v>
      </c>
      <c r="P218" s="337">
        <f t="shared" si="14"/>
        <v>530</v>
      </c>
      <c r="Q218" s="335">
        <f t="shared" si="16"/>
        <v>2625</v>
      </c>
      <c r="R218" s="335">
        <f t="shared" si="16"/>
        <v>1964</v>
      </c>
      <c r="S218" s="335">
        <f t="shared" si="16"/>
        <v>670</v>
      </c>
    </row>
    <row r="219" spans="1:19" s="324" customFormat="1" ht="18" customHeight="1">
      <c r="A219" s="323">
        <v>44</v>
      </c>
      <c r="B219" s="335">
        <v>44</v>
      </c>
      <c r="C219" s="336" t="s">
        <v>392</v>
      </c>
      <c r="D219" s="337">
        <f t="shared" si="17"/>
        <v>10061</v>
      </c>
      <c r="E219" s="337">
        <f t="shared" si="17"/>
        <v>9482</v>
      </c>
      <c r="F219" s="337">
        <f t="shared" si="17"/>
        <v>685</v>
      </c>
      <c r="G219" s="338">
        <f t="shared" si="12"/>
        <v>0.07224214300780427</v>
      </c>
      <c r="H219" s="339">
        <f t="shared" si="13"/>
        <v>0.023518245095971314</v>
      </c>
      <c r="I219" s="337">
        <f t="shared" si="18"/>
        <v>8044</v>
      </c>
      <c r="J219" s="337">
        <f t="shared" si="18"/>
        <v>1215</v>
      </c>
      <c r="K219" s="337">
        <f t="shared" si="18"/>
        <v>0</v>
      </c>
      <c r="L219" s="337">
        <f t="shared" si="18"/>
        <v>192</v>
      </c>
      <c r="M219" s="335">
        <f t="shared" si="18"/>
        <v>23</v>
      </c>
      <c r="N219" s="335">
        <f t="shared" si="18"/>
        <v>8</v>
      </c>
      <c r="O219" s="335">
        <f t="shared" si="18"/>
        <v>0</v>
      </c>
      <c r="P219" s="337">
        <f t="shared" si="14"/>
        <v>223</v>
      </c>
      <c r="Q219" s="335">
        <f t="shared" si="16"/>
        <v>372</v>
      </c>
      <c r="R219" s="335">
        <f t="shared" si="16"/>
        <v>518</v>
      </c>
      <c r="S219" s="335">
        <f t="shared" si="16"/>
        <v>309</v>
      </c>
    </row>
    <row r="220" spans="1:19" s="324" customFormat="1" ht="18" customHeight="1">
      <c r="A220" s="323">
        <v>45</v>
      </c>
      <c r="B220" s="340">
        <v>45</v>
      </c>
      <c r="C220" s="341" t="s">
        <v>393</v>
      </c>
      <c r="D220" s="342">
        <f t="shared" si="17"/>
        <v>10260</v>
      </c>
      <c r="E220" s="342">
        <f t="shared" si="17"/>
        <v>9382</v>
      </c>
      <c r="F220" s="342">
        <f t="shared" si="17"/>
        <v>928</v>
      </c>
      <c r="G220" s="343">
        <f t="shared" si="12"/>
        <v>0.09891281176721381</v>
      </c>
      <c r="H220" s="344">
        <f t="shared" si="13"/>
        <v>0.029950969942442975</v>
      </c>
      <c r="I220" s="342">
        <f t="shared" si="18"/>
        <v>7750</v>
      </c>
      <c r="J220" s="342">
        <f t="shared" si="18"/>
        <v>1346</v>
      </c>
      <c r="K220" s="342">
        <f t="shared" si="18"/>
        <v>5</v>
      </c>
      <c r="L220" s="342">
        <f t="shared" si="18"/>
        <v>248</v>
      </c>
      <c r="M220" s="340">
        <f t="shared" si="18"/>
        <v>28</v>
      </c>
      <c r="N220" s="340">
        <f t="shared" si="18"/>
        <v>5</v>
      </c>
      <c r="O220" s="340">
        <f t="shared" si="18"/>
        <v>0</v>
      </c>
      <c r="P220" s="342">
        <f t="shared" si="14"/>
        <v>281</v>
      </c>
      <c r="Q220" s="340">
        <f t="shared" si="16"/>
        <v>532</v>
      </c>
      <c r="R220" s="340">
        <f t="shared" si="16"/>
        <v>591</v>
      </c>
      <c r="S220" s="340">
        <f t="shared" si="16"/>
        <v>1176</v>
      </c>
    </row>
    <row r="221" spans="1:19" s="324" customFormat="1" ht="18" customHeight="1">
      <c r="A221" s="323">
        <v>46</v>
      </c>
      <c r="B221" s="330">
        <v>46</v>
      </c>
      <c r="C221" s="331" t="s">
        <v>394</v>
      </c>
      <c r="D221" s="332">
        <f t="shared" si="17"/>
        <v>15337</v>
      </c>
      <c r="E221" s="332">
        <f t="shared" si="17"/>
        <v>14626</v>
      </c>
      <c r="F221" s="332">
        <f t="shared" si="17"/>
        <v>1397</v>
      </c>
      <c r="G221" s="333">
        <f t="shared" si="12"/>
        <v>0.09551483659236976</v>
      </c>
      <c r="H221" s="334">
        <f t="shared" si="13"/>
        <v>0.03165595514836592</v>
      </c>
      <c r="I221" s="332">
        <f t="shared" si="18"/>
        <v>12676</v>
      </c>
      <c r="J221" s="332">
        <f t="shared" si="18"/>
        <v>1485</v>
      </c>
      <c r="K221" s="332">
        <f t="shared" si="18"/>
        <v>2</v>
      </c>
      <c r="L221" s="332">
        <f t="shared" si="18"/>
        <v>410</v>
      </c>
      <c r="M221" s="330">
        <f t="shared" si="18"/>
        <v>42</v>
      </c>
      <c r="N221" s="330">
        <f t="shared" si="18"/>
        <v>11</v>
      </c>
      <c r="O221" s="330">
        <f t="shared" si="18"/>
        <v>0</v>
      </c>
      <c r="P221" s="332">
        <f t="shared" si="14"/>
        <v>463</v>
      </c>
      <c r="Q221" s="330">
        <f t="shared" si="16"/>
        <v>367</v>
      </c>
      <c r="R221" s="330">
        <f t="shared" si="16"/>
        <v>1007</v>
      </c>
      <c r="S221" s="330">
        <f t="shared" si="16"/>
        <v>53</v>
      </c>
    </row>
    <row r="222" spans="1:19" s="324" customFormat="1" ht="18" customHeight="1">
      <c r="A222" s="323">
        <v>47</v>
      </c>
      <c r="B222" s="340">
        <v>47</v>
      </c>
      <c r="C222" s="341" t="s">
        <v>395</v>
      </c>
      <c r="D222" s="342">
        <f t="shared" si="17"/>
        <v>17435</v>
      </c>
      <c r="E222" s="342">
        <f t="shared" si="17"/>
        <v>14362</v>
      </c>
      <c r="F222" s="342">
        <f t="shared" si="17"/>
        <v>1462</v>
      </c>
      <c r="G222" s="343">
        <f t="shared" si="12"/>
        <v>0.10179640718562874</v>
      </c>
      <c r="H222" s="344">
        <f t="shared" si="13"/>
        <v>0.0362066564545328</v>
      </c>
      <c r="I222" s="342">
        <f t="shared" si="18"/>
        <v>6574</v>
      </c>
      <c r="J222" s="342">
        <f t="shared" si="18"/>
        <v>7166</v>
      </c>
      <c r="K222" s="342">
        <f t="shared" si="18"/>
        <v>102</v>
      </c>
      <c r="L222" s="342">
        <f t="shared" si="18"/>
        <v>437</v>
      </c>
      <c r="M222" s="342">
        <f t="shared" si="18"/>
        <v>40</v>
      </c>
      <c r="N222" s="340">
        <f t="shared" si="18"/>
        <v>16</v>
      </c>
      <c r="O222" s="340">
        <f t="shared" si="18"/>
        <v>27</v>
      </c>
      <c r="P222" s="342">
        <f t="shared" si="14"/>
        <v>520</v>
      </c>
      <c r="Q222" s="340">
        <f t="shared" si="16"/>
        <v>637</v>
      </c>
      <c r="R222" s="342">
        <f t="shared" si="16"/>
        <v>669</v>
      </c>
      <c r="S222" s="340">
        <f t="shared" si="16"/>
        <v>252</v>
      </c>
    </row>
    <row r="223" spans="2:19" s="324" customFormat="1" ht="18" customHeight="1" thickBot="1">
      <c r="B223" s="407"/>
      <c r="C223" s="407"/>
      <c r="D223" s="407"/>
      <c r="E223" s="407"/>
      <c r="F223" s="407"/>
      <c r="G223" s="407"/>
      <c r="H223" s="519"/>
      <c r="I223" s="407"/>
      <c r="J223" s="407"/>
      <c r="K223" s="407"/>
      <c r="L223" s="407"/>
      <c r="M223" s="407"/>
      <c r="N223" s="407"/>
      <c r="O223" s="407"/>
      <c r="P223" s="407"/>
      <c r="Q223" s="407"/>
      <c r="R223" s="407"/>
      <c r="S223" s="407"/>
    </row>
    <row r="224" spans="2:19" s="324" customFormat="1" ht="18" customHeight="1" thickBot="1">
      <c r="B224" s="360" t="s">
        <v>396</v>
      </c>
      <c r="C224" s="361"/>
      <c r="D224" s="345">
        <f>SUM(D176:D222)</f>
        <v>1085174</v>
      </c>
      <c r="E224" s="345">
        <f>SUM(E176:E222)</f>
        <v>1014538</v>
      </c>
      <c r="F224" s="345">
        <f>SUM(F176:F222)</f>
        <v>60545</v>
      </c>
      <c r="G224" s="346">
        <f t="shared" si="12"/>
        <v>0.05967740981609363</v>
      </c>
      <c r="H224" s="347">
        <f t="shared" si="13"/>
        <v>0.020778916117484017</v>
      </c>
      <c r="I224" s="345">
        <f aca="true" t="shared" si="19" ref="I224:S224">SUM(I176:I222)</f>
        <v>638342</v>
      </c>
      <c r="J224" s="345">
        <f t="shared" si="19"/>
        <v>349432</v>
      </c>
      <c r="K224" s="345">
        <f t="shared" si="19"/>
        <v>5683</v>
      </c>
      <c r="L224" s="345">
        <f t="shared" si="19"/>
        <v>18040</v>
      </c>
      <c r="M224" s="345">
        <f t="shared" si="19"/>
        <v>2004</v>
      </c>
      <c r="N224" s="345">
        <f t="shared" si="19"/>
        <v>877</v>
      </c>
      <c r="O224" s="348">
        <f t="shared" si="19"/>
        <v>160</v>
      </c>
      <c r="P224" s="345">
        <f t="shared" si="19"/>
        <v>21081</v>
      </c>
      <c r="Q224" s="345">
        <f t="shared" si="19"/>
        <v>60606</v>
      </c>
      <c r="R224" s="345">
        <f t="shared" si="19"/>
        <v>73772</v>
      </c>
      <c r="S224" s="349">
        <f t="shared" si="19"/>
        <v>46545</v>
      </c>
    </row>
    <row r="226" spans="4:19" ht="13.5">
      <c r="D226" s="322"/>
      <c r="E226" s="322"/>
      <c r="F226" s="322"/>
      <c r="G226" s="322"/>
      <c r="H226" s="322"/>
      <c r="I226" s="322"/>
      <c r="J226" s="322"/>
      <c r="K226" s="322"/>
      <c r="L226" s="322"/>
      <c r="M226" s="322"/>
      <c r="N226" s="322"/>
      <c r="O226" s="322"/>
      <c r="P226" s="322"/>
      <c r="Q226" s="322"/>
      <c r="R226" s="322"/>
      <c r="S226" s="322"/>
    </row>
  </sheetData>
  <sheetProtection/>
  <mergeCells count="36">
    <mergeCell ref="B224:C224"/>
    <mergeCell ref="I173:K173"/>
    <mergeCell ref="L173:O173"/>
    <mergeCell ref="P173:P174"/>
    <mergeCell ref="Q173:Q174"/>
    <mergeCell ref="R173:R174"/>
    <mergeCell ref="S173:S174"/>
    <mergeCell ref="B173:C175"/>
    <mergeCell ref="D173:D174"/>
    <mergeCell ref="E173:E174"/>
    <mergeCell ref="F173:F174"/>
    <mergeCell ref="G173:G174"/>
    <mergeCell ref="H173:H174"/>
    <mergeCell ref="H62:H64"/>
    <mergeCell ref="I62:K63"/>
    <mergeCell ref="E62:E64"/>
    <mergeCell ref="F62:F64"/>
    <mergeCell ref="G4:G6"/>
    <mergeCell ref="H4:H6"/>
    <mergeCell ref="G62:G64"/>
    <mergeCell ref="R4:R6"/>
    <mergeCell ref="S4:S6"/>
    <mergeCell ref="Q62:Q64"/>
    <mergeCell ref="R62:R64"/>
    <mergeCell ref="S62:S64"/>
    <mergeCell ref="Q4:Q6"/>
    <mergeCell ref="B159:C159"/>
    <mergeCell ref="L4:P5"/>
    <mergeCell ref="B56:C56"/>
    <mergeCell ref="B58:C58"/>
    <mergeCell ref="D62:D64"/>
    <mergeCell ref="D4:D6"/>
    <mergeCell ref="E4:E6"/>
    <mergeCell ref="F4:F6"/>
    <mergeCell ref="L62:P63"/>
    <mergeCell ref="I4:K5"/>
  </mergeCells>
  <printOptions horizontalCentered="1"/>
  <pageMargins left="0.2362204724409449" right="0.2362204724409449" top="0.7480314960629921" bottom="0.15748031496062992" header="0.31496062992125984" footer="0.31496062992125984"/>
  <pageSetup fitToHeight="0" fitToWidth="1" horizontalDpi="600" verticalDpi="600" orientation="portrait" paperSize="9" scale="62" r:id="rId1"/>
  <rowBreaks count="3" manualBreakCount="3">
    <brk id="58" min="1" max="18" man="1"/>
    <brk id="126" min="1" max="18" man="1"/>
    <brk id="169" min="1" max="18" man="1"/>
  </rowBreaks>
  <ignoredErrors>
    <ignoredError sqref="B8:B54 B128:B154 B66:B127 B155:B156 B15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226"/>
  <sheetViews>
    <sheetView showGridLines="0" view="pageBreakPreview" zoomScale="80" zoomScaleSheetLayoutView="80" zoomScalePageLayoutView="0" workbookViewId="0" topLeftCell="A1">
      <pane xSplit="3" ySplit="6" topLeftCell="D7" activePane="bottomRight" state="frozen"/>
      <selection pane="topLeft" activeCell="B2" sqref="B2"/>
      <selection pane="topRight" activeCell="B2" sqref="B2"/>
      <selection pane="bottomLeft" activeCell="B2" sqref="B2"/>
      <selection pane="bottomRight" activeCell="P20" sqref="P20"/>
    </sheetView>
  </sheetViews>
  <sheetFormatPr defaultColWidth="8.796875" defaultRowHeight="14.25"/>
  <cols>
    <col min="1" max="1" width="3.69921875" style="1" customWidth="1"/>
    <col min="2" max="2" width="5.59765625" style="3" customWidth="1"/>
    <col min="3" max="3" width="10.59765625" style="3" customWidth="1"/>
    <col min="4" max="19" width="9" style="1" customWidth="1"/>
    <col min="20" max="16384" width="9" style="1" customWidth="1"/>
  </cols>
  <sheetData>
    <row r="1" spans="1:21" ht="15" customHeight="1">
      <c r="A1" s="4"/>
      <c r="B1" s="213"/>
      <c r="C1" s="213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5"/>
      <c r="P1" s="214"/>
      <c r="Q1" s="214"/>
      <c r="R1" s="214"/>
      <c r="S1" s="214"/>
      <c r="T1" s="4"/>
      <c r="U1" s="4"/>
    </row>
    <row r="2" spans="1:21" ht="22.5" customHeight="1">
      <c r="A2" s="7"/>
      <c r="B2" s="216" t="s">
        <v>325</v>
      </c>
      <c r="C2" s="217"/>
      <c r="D2" s="214"/>
      <c r="E2" s="214"/>
      <c r="F2" s="215"/>
      <c r="G2" s="215"/>
      <c r="H2" s="215"/>
      <c r="I2" s="215" t="str">
        <f>LEFT(B2,7)</f>
        <v>　平成24年度</v>
      </c>
      <c r="J2" s="218"/>
      <c r="K2" s="215"/>
      <c r="L2" s="215"/>
      <c r="M2" s="215"/>
      <c r="N2" s="215"/>
      <c r="O2" s="8"/>
      <c r="P2" s="218"/>
      <c r="Q2" s="214"/>
      <c r="R2" s="214"/>
      <c r="S2" s="214"/>
      <c r="T2" s="4"/>
      <c r="U2" s="4"/>
    </row>
    <row r="3" spans="1:21" s="3" customFormat="1" ht="15" customHeight="1">
      <c r="A3" s="5"/>
      <c r="B3" s="219"/>
      <c r="C3" s="213"/>
      <c r="D3" s="213"/>
      <c r="E3" s="213"/>
      <c r="F3" s="213"/>
      <c r="G3" s="213"/>
      <c r="H3" s="213"/>
      <c r="I3" s="218"/>
      <c r="J3" s="218"/>
      <c r="K3" s="218"/>
      <c r="L3" s="218"/>
      <c r="M3" s="218"/>
      <c r="N3" s="218"/>
      <c r="O3" s="220"/>
      <c r="P3" s="213"/>
      <c r="Q3" s="213"/>
      <c r="R3" s="213"/>
      <c r="S3" s="213"/>
      <c r="T3" s="5"/>
      <c r="U3" s="5"/>
    </row>
    <row r="4" spans="1:21" s="3" customFormat="1" ht="31.5" customHeight="1">
      <c r="A4" s="5"/>
      <c r="B4" s="422"/>
      <c r="C4" s="423"/>
      <c r="D4" s="386" t="s">
        <v>19</v>
      </c>
      <c r="E4" s="386" t="s">
        <v>20</v>
      </c>
      <c r="F4" s="388" t="s">
        <v>314</v>
      </c>
      <c r="G4" s="388" t="s">
        <v>326</v>
      </c>
      <c r="H4" s="388" t="s">
        <v>327</v>
      </c>
      <c r="I4" s="389" t="s">
        <v>227</v>
      </c>
      <c r="J4" s="366" t="s">
        <v>27</v>
      </c>
      <c r="K4" s="367"/>
      <c r="L4" s="367"/>
      <c r="M4" s="367"/>
      <c r="N4" s="367"/>
      <c r="O4" s="367"/>
      <c r="P4" s="390"/>
      <c r="Q4" s="388" t="s">
        <v>235</v>
      </c>
      <c r="R4" s="388" t="s">
        <v>236</v>
      </c>
      <c r="S4" s="388" t="s">
        <v>237</v>
      </c>
      <c r="T4" s="5"/>
      <c r="U4" s="5"/>
    </row>
    <row r="5" spans="1:21" s="10" customFormat="1" ht="18" customHeight="1">
      <c r="A5" s="9"/>
      <c r="B5" s="391"/>
      <c r="C5" s="242"/>
      <c r="D5" s="392"/>
      <c r="E5" s="392"/>
      <c r="F5" s="394"/>
      <c r="G5" s="394"/>
      <c r="H5" s="394"/>
      <c r="I5" s="395" t="s">
        <v>29</v>
      </c>
      <c r="J5" s="395" t="s">
        <v>30</v>
      </c>
      <c r="K5" s="395" t="s">
        <v>31</v>
      </c>
      <c r="L5" s="395" t="s">
        <v>318</v>
      </c>
      <c r="M5" s="395" t="s">
        <v>319</v>
      </c>
      <c r="N5" s="424" t="s">
        <v>323</v>
      </c>
      <c r="O5" s="395" t="s">
        <v>32</v>
      </c>
      <c r="P5" s="396" t="s">
        <v>33</v>
      </c>
      <c r="Q5" s="394"/>
      <c r="R5" s="394"/>
      <c r="S5" s="394"/>
      <c r="T5" s="9"/>
      <c r="U5" s="9"/>
    </row>
    <row r="6" spans="1:21" s="10" customFormat="1" ht="18" customHeight="1">
      <c r="A6" s="9"/>
      <c r="B6" s="397"/>
      <c r="C6" s="243"/>
      <c r="D6" s="398" t="s">
        <v>21</v>
      </c>
      <c r="E6" s="398" t="s">
        <v>21</v>
      </c>
      <c r="F6" s="398" t="s">
        <v>22</v>
      </c>
      <c r="G6" s="398" t="s">
        <v>328</v>
      </c>
      <c r="H6" s="398" t="s">
        <v>329</v>
      </c>
      <c r="I6" s="398" t="s">
        <v>315</v>
      </c>
      <c r="J6" s="399" t="s">
        <v>21</v>
      </c>
      <c r="K6" s="398" t="s">
        <v>21</v>
      </c>
      <c r="L6" s="398" t="s">
        <v>21</v>
      </c>
      <c r="M6" s="398" t="s">
        <v>21</v>
      </c>
      <c r="N6" s="398" t="s">
        <v>21</v>
      </c>
      <c r="O6" s="398" t="s">
        <v>21</v>
      </c>
      <c r="P6" s="398" t="s">
        <v>21</v>
      </c>
      <c r="Q6" s="398" t="s">
        <v>21</v>
      </c>
      <c r="R6" s="398" t="s">
        <v>21</v>
      </c>
      <c r="S6" s="425" t="s">
        <v>21</v>
      </c>
      <c r="T6" s="9"/>
      <c r="U6" s="9"/>
    </row>
    <row r="7" spans="1:20" s="10" customFormat="1" ht="18" customHeight="1">
      <c r="A7" s="9">
        <v>1</v>
      </c>
      <c r="B7" s="237" t="s">
        <v>303</v>
      </c>
      <c r="C7" s="229" t="s">
        <v>154</v>
      </c>
      <c r="D7" s="88">
        <v>21064</v>
      </c>
      <c r="E7" s="89">
        <v>19720</v>
      </c>
      <c r="F7" s="89">
        <v>17645</v>
      </c>
      <c r="G7" s="221">
        <f>F7/E7</f>
        <v>0.8947768762677485</v>
      </c>
      <c r="H7" s="222">
        <f>P7/E7</f>
        <v>0.2221602434077079</v>
      </c>
      <c r="I7" s="89">
        <v>15339</v>
      </c>
      <c r="J7" s="90">
        <v>2723</v>
      </c>
      <c r="K7" s="89">
        <v>1253</v>
      </c>
      <c r="L7" s="89">
        <v>106</v>
      </c>
      <c r="M7" s="89">
        <v>264</v>
      </c>
      <c r="N7" s="97">
        <f>L7+M7</f>
        <v>370</v>
      </c>
      <c r="O7" s="89">
        <v>35</v>
      </c>
      <c r="P7" s="90">
        <v>4381</v>
      </c>
      <c r="Q7" s="89">
        <v>463</v>
      </c>
      <c r="R7" s="82">
        <v>2472</v>
      </c>
      <c r="S7" s="279">
        <v>835</v>
      </c>
      <c r="T7" s="9"/>
    </row>
    <row r="8" spans="1:20" s="10" customFormat="1" ht="18" customHeight="1">
      <c r="A8" s="9">
        <v>2</v>
      </c>
      <c r="B8" s="233" t="s">
        <v>304</v>
      </c>
      <c r="C8" s="234" t="s">
        <v>155</v>
      </c>
      <c r="D8" s="37">
        <v>7534</v>
      </c>
      <c r="E8" s="63">
        <v>7293</v>
      </c>
      <c r="F8" s="63">
        <v>9444</v>
      </c>
      <c r="G8" s="223">
        <f aca="true" t="shared" si="0" ref="G8:G53">F8/E8</f>
        <v>1.2949403537638833</v>
      </c>
      <c r="H8" s="224">
        <f aca="true" t="shared" si="1" ref="H8:H53">P8/E8</f>
        <v>0.34526258055669823</v>
      </c>
      <c r="I8" s="63">
        <v>4775</v>
      </c>
      <c r="J8" s="64">
        <v>1537</v>
      </c>
      <c r="K8" s="63">
        <v>817</v>
      </c>
      <c r="L8" s="124">
        <v>163</v>
      </c>
      <c r="M8" s="143">
        <v>0</v>
      </c>
      <c r="N8" s="97">
        <f aca="true" t="shared" si="2" ref="N8:N53">L8+M8</f>
        <v>163</v>
      </c>
      <c r="O8" s="63">
        <v>1</v>
      </c>
      <c r="P8" s="64">
        <v>2518</v>
      </c>
      <c r="Q8" s="63">
        <v>145</v>
      </c>
      <c r="R8" s="65">
        <v>681</v>
      </c>
      <c r="S8" s="280">
        <v>421</v>
      </c>
      <c r="T8" s="9"/>
    </row>
    <row r="9" spans="1:20" s="10" customFormat="1" ht="18" customHeight="1">
      <c r="A9" s="9">
        <v>3</v>
      </c>
      <c r="B9" s="233" t="s">
        <v>305</v>
      </c>
      <c r="C9" s="234" t="s">
        <v>156</v>
      </c>
      <c r="D9" s="37">
        <v>7432</v>
      </c>
      <c r="E9" s="63">
        <v>7221</v>
      </c>
      <c r="F9" s="63">
        <v>7991</v>
      </c>
      <c r="G9" s="223">
        <f t="shared" si="0"/>
        <v>1.1066334302728154</v>
      </c>
      <c r="H9" s="224">
        <f t="shared" si="1"/>
        <v>0.28084752804320734</v>
      </c>
      <c r="I9" s="63">
        <v>5193</v>
      </c>
      <c r="J9" s="64">
        <v>1304</v>
      </c>
      <c r="K9" s="63">
        <v>580</v>
      </c>
      <c r="L9" s="63">
        <v>66</v>
      </c>
      <c r="M9" s="63">
        <v>78</v>
      </c>
      <c r="N9" s="97">
        <f t="shared" si="2"/>
        <v>144</v>
      </c>
      <c r="O9" s="63">
        <v>0</v>
      </c>
      <c r="P9" s="64">
        <v>2028</v>
      </c>
      <c r="Q9" s="63">
        <v>62</v>
      </c>
      <c r="R9" s="65">
        <v>684</v>
      </c>
      <c r="S9" s="280">
        <v>143</v>
      </c>
      <c r="T9" s="9"/>
    </row>
    <row r="10" spans="1:20" s="10" customFormat="1" ht="18" customHeight="1">
      <c r="A10" s="9">
        <v>4</v>
      </c>
      <c r="B10" s="233" t="s">
        <v>34</v>
      </c>
      <c r="C10" s="234" t="s">
        <v>157</v>
      </c>
      <c r="D10" s="37">
        <v>9971</v>
      </c>
      <c r="E10" s="63">
        <v>9519</v>
      </c>
      <c r="F10" s="63">
        <v>11812</v>
      </c>
      <c r="G10" s="223">
        <f t="shared" si="0"/>
        <v>1.2408866477571174</v>
      </c>
      <c r="H10" s="224">
        <f t="shared" si="1"/>
        <v>0.3033932135728543</v>
      </c>
      <c r="I10" s="63">
        <v>6631</v>
      </c>
      <c r="J10" s="64">
        <v>1764</v>
      </c>
      <c r="K10" s="63">
        <v>873</v>
      </c>
      <c r="L10" s="63">
        <v>41</v>
      </c>
      <c r="M10" s="63">
        <v>205</v>
      </c>
      <c r="N10" s="97">
        <f t="shared" si="2"/>
        <v>246</v>
      </c>
      <c r="O10" s="63">
        <v>5</v>
      </c>
      <c r="P10" s="64">
        <v>2888</v>
      </c>
      <c r="Q10" s="63">
        <v>192</v>
      </c>
      <c r="R10" s="65">
        <v>1206</v>
      </c>
      <c r="S10" s="280">
        <v>265</v>
      </c>
      <c r="T10" s="9"/>
    </row>
    <row r="11" spans="1:20" s="10" customFormat="1" ht="18" customHeight="1">
      <c r="A11" s="9">
        <v>5</v>
      </c>
      <c r="B11" s="225" t="s">
        <v>35</v>
      </c>
      <c r="C11" s="226" t="s">
        <v>158</v>
      </c>
      <c r="D11" s="77">
        <v>4730</v>
      </c>
      <c r="E11" s="79">
        <v>4607</v>
      </c>
      <c r="F11" s="79">
        <v>5263</v>
      </c>
      <c r="G11" s="227">
        <f t="shared" si="0"/>
        <v>1.1423920121554156</v>
      </c>
      <c r="H11" s="228">
        <f t="shared" si="1"/>
        <v>0.2949858910353809</v>
      </c>
      <c r="I11" s="79">
        <v>3248</v>
      </c>
      <c r="J11" s="80">
        <v>882</v>
      </c>
      <c r="K11" s="79">
        <v>393</v>
      </c>
      <c r="L11" s="79">
        <v>12</v>
      </c>
      <c r="M11" s="79">
        <v>72</v>
      </c>
      <c r="N11" s="85">
        <f t="shared" si="2"/>
        <v>84</v>
      </c>
      <c r="O11" s="79">
        <v>0</v>
      </c>
      <c r="P11" s="80">
        <v>1359</v>
      </c>
      <c r="Q11" s="79">
        <v>26</v>
      </c>
      <c r="R11" s="82">
        <v>510</v>
      </c>
      <c r="S11" s="281">
        <v>93</v>
      </c>
      <c r="T11" s="9"/>
    </row>
    <row r="12" spans="1:19" s="10" customFormat="1" ht="18" customHeight="1">
      <c r="A12" s="9">
        <v>6</v>
      </c>
      <c r="B12" s="237" t="s">
        <v>36</v>
      </c>
      <c r="C12" s="229" t="s">
        <v>159</v>
      </c>
      <c r="D12" s="66">
        <v>9163</v>
      </c>
      <c r="E12" s="67">
        <v>8985</v>
      </c>
      <c r="F12" s="67">
        <v>8982</v>
      </c>
      <c r="G12" s="221">
        <f t="shared" si="0"/>
        <v>0.9996661101836394</v>
      </c>
      <c r="H12" s="222">
        <f t="shared" si="1"/>
        <v>0.2558708959376739</v>
      </c>
      <c r="I12" s="67">
        <v>6686</v>
      </c>
      <c r="J12" s="68">
        <v>1480</v>
      </c>
      <c r="K12" s="67">
        <v>678</v>
      </c>
      <c r="L12" s="125">
        <v>66</v>
      </c>
      <c r="M12" s="67">
        <v>72</v>
      </c>
      <c r="N12" s="97">
        <f t="shared" si="2"/>
        <v>138</v>
      </c>
      <c r="O12" s="67">
        <v>3</v>
      </c>
      <c r="P12" s="68">
        <v>2299</v>
      </c>
      <c r="Q12" s="67">
        <v>123</v>
      </c>
      <c r="R12" s="70">
        <v>848</v>
      </c>
      <c r="S12" s="282">
        <v>242</v>
      </c>
    </row>
    <row r="13" spans="1:19" s="10" customFormat="1" ht="18" customHeight="1">
      <c r="A13" s="9">
        <v>7</v>
      </c>
      <c r="B13" s="233" t="s">
        <v>37</v>
      </c>
      <c r="C13" s="234" t="s">
        <v>160</v>
      </c>
      <c r="D13" s="37">
        <v>9881</v>
      </c>
      <c r="E13" s="63">
        <v>9205</v>
      </c>
      <c r="F13" s="63">
        <v>12375</v>
      </c>
      <c r="G13" s="223">
        <f t="shared" si="0"/>
        <v>1.3443780554046714</v>
      </c>
      <c r="H13" s="224">
        <f t="shared" si="1"/>
        <v>0.3155893536121673</v>
      </c>
      <c r="I13" s="63">
        <v>6300</v>
      </c>
      <c r="J13" s="64">
        <v>1752</v>
      </c>
      <c r="K13" s="63">
        <v>954</v>
      </c>
      <c r="L13" s="63">
        <v>19</v>
      </c>
      <c r="M13" s="63">
        <v>157</v>
      </c>
      <c r="N13" s="97">
        <f t="shared" si="2"/>
        <v>176</v>
      </c>
      <c r="O13" s="63">
        <v>23</v>
      </c>
      <c r="P13" s="64">
        <v>2905</v>
      </c>
      <c r="Q13" s="63">
        <v>306</v>
      </c>
      <c r="R13" s="65">
        <v>741</v>
      </c>
      <c r="S13" s="280">
        <v>164</v>
      </c>
    </row>
    <row r="14" spans="1:19" s="10" customFormat="1" ht="18" customHeight="1">
      <c r="A14" s="9">
        <v>8</v>
      </c>
      <c r="B14" s="233" t="s">
        <v>38</v>
      </c>
      <c r="C14" s="234" t="s">
        <v>161</v>
      </c>
      <c r="D14" s="37">
        <v>24410</v>
      </c>
      <c r="E14" s="63">
        <v>22468</v>
      </c>
      <c r="F14" s="63">
        <v>18002</v>
      </c>
      <c r="G14" s="223">
        <f t="shared" si="0"/>
        <v>0.8012284137439915</v>
      </c>
      <c r="H14" s="224">
        <f t="shared" si="1"/>
        <v>0.20397899234466796</v>
      </c>
      <c r="I14" s="63">
        <v>17885</v>
      </c>
      <c r="J14" s="64">
        <v>3054</v>
      </c>
      <c r="K14" s="63">
        <v>1303</v>
      </c>
      <c r="L14" s="93">
        <v>113</v>
      </c>
      <c r="M14" s="63">
        <v>109</v>
      </c>
      <c r="N14" s="97">
        <f t="shared" si="2"/>
        <v>222</v>
      </c>
      <c r="O14" s="63">
        <v>4</v>
      </c>
      <c r="P14" s="64">
        <v>4583</v>
      </c>
      <c r="Q14" s="63">
        <v>376</v>
      </c>
      <c r="R14" s="65">
        <v>2153</v>
      </c>
      <c r="S14" s="280">
        <v>415</v>
      </c>
    </row>
    <row r="15" spans="1:20" s="10" customFormat="1" ht="18" customHeight="1">
      <c r="A15" s="9">
        <v>9</v>
      </c>
      <c r="B15" s="233" t="s">
        <v>39</v>
      </c>
      <c r="C15" s="234" t="s">
        <v>162</v>
      </c>
      <c r="D15" s="37">
        <v>12366</v>
      </c>
      <c r="E15" s="63">
        <v>11786</v>
      </c>
      <c r="F15" s="63">
        <v>9515</v>
      </c>
      <c r="G15" s="223">
        <f t="shared" si="0"/>
        <v>0.807313762090616</v>
      </c>
      <c r="H15" s="224">
        <f t="shared" si="1"/>
        <v>0.21839470558289495</v>
      </c>
      <c r="I15" s="63">
        <v>9212</v>
      </c>
      <c r="J15" s="64">
        <v>1738</v>
      </c>
      <c r="K15" s="63">
        <v>699</v>
      </c>
      <c r="L15" s="63">
        <v>36</v>
      </c>
      <c r="M15" s="63">
        <v>85</v>
      </c>
      <c r="N15" s="97">
        <f t="shared" si="2"/>
        <v>121</v>
      </c>
      <c r="O15" s="63">
        <v>16</v>
      </c>
      <c r="P15" s="64">
        <v>2574</v>
      </c>
      <c r="Q15" s="63">
        <v>210</v>
      </c>
      <c r="R15" s="82">
        <v>1430</v>
      </c>
      <c r="S15" s="280">
        <v>166</v>
      </c>
      <c r="T15" s="9"/>
    </row>
    <row r="16" spans="1:20" s="32" customFormat="1" ht="18" customHeight="1">
      <c r="A16" s="9">
        <v>10</v>
      </c>
      <c r="B16" s="230" t="s">
        <v>40</v>
      </c>
      <c r="C16" s="231" t="s">
        <v>163</v>
      </c>
      <c r="D16" s="84">
        <v>10591</v>
      </c>
      <c r="E16" s="81">
        <v>9830</v>
      </c>
      <c r="F16" s="81">
        <v>7441</v>
      </c>
      <c r="G16" s="227">
        <f t="shared" si="0"/>
        <v>0.7569684638860631</v>
      </c>
      <c r="H16" s="228">
        <f t="shared" si="1"/>
        <v>0.2022380467955239</v>
      </c>
      <c r="I16" s="81">
        <v>7842</v>
      </c>
      <c r="J16" s="86">
        <v>1305</v>
      </c>
      <c r="K16" s="81">
        <v>575</v>
      </c>
      <c r="L16" s="81">
        <v>28</v>
      </c>
      <c r="M16" s="81">
        <v>75</v>
      </c>
      <c r="N16" s="232">
        <f t="shared" si="2"/>
        <v>103</v>
      </c>
      <c r="O16" s="79">
        <v>5</v>
      </c>
      <c r="P16" s="86">
        <v>1988</v>
      </c>
      <c r="Q16" s="81">
        <v>155</v>
      </c>
      <c r="R16" s="92">
        <v>1094</v>
      </c>
      <c r="S16" s="281">
        <v>126</v>
      </c>
      <c r="T16" s="31"/>
    </row>
    <row r="17" spans="1:20" s="10" customFormat="1" ht="18" customHeight="1">
      <c r="A17" s="9">
        <v>11</v>
      </c>
      <c r="B17" s="238" t="s">
        <v>41</v>
      </c>
      <c r="C17" s="239" t="s">
        <v>164</v>
      </c>
      <c r="D17" s="88">
        <v>51239</v>
      </c>
      <c r="E17" s="89">
        <v>46439</v>
      </c>
      <c r="F17" s="89">
        <v>28937</v>
      </c>
      <c r="G17" s="221">
        <f t="shared" si="0"/>
        <v>0.623118499537027</v>
      </c>
      <c r="H17" s="222">
        <f t="shared" si="1"/>
        <v>0.1722474644156851</v>
      </c>
      <c r="I17" s="89">
        <v>38440</v>
      </c>
      <c r="J17" s="90">
        <v>5547</v>
      </c>
      <c r="K17" s="89">
        <v>2099</v>
      </c>
      <c r="L17" s="89">
        <v>60</v>
      </c>
      <c r="M17" s="89">
        <v>265</v>
      </c>
      <c r="N17" s="91">
        <f t="shared" si="2"/>
        <v>325</v>
      </c>
      <c r="O17" s="95">
        <v>28</v>
      </c>
      <c r="P17" s="90">
        <v>7999</v>
      </c>
      <c r="Q17" s="89">
        <v>699</v>
      </c>
      <c r="R17" s="82">
        <v>4680</v>
      </c>
      <c r="S17" s="282">
        <v>1288</v>
      </c>
      <c r="T17" s="9"/>
    </row>
    <row r="18" spans="1:20" s="32" customFormat="1" ht="18" customHeight="1">
      <c r="A18" s="9">
        <v>12</v>
      </c>
      <c r="B18" s="233" t="s">
        <v>42</v>
      </c>
      <c r="C18" s="234" t="s">
        <v>165</v>
      </c>
      <c r="D18" s="37">
        <v>35412</v>
      </c>
      <c r="E18" s="63">
        <v>31308</v>
      </c>
      <c r="F18" s="63">
        <v>23747</v>
      </c>
      <c r="G18" s="223">
        <f t="shared" si="0"/>
        <v>0.7584962309952727</v>
      </c>
      <c r="H18" s="224">
        <f t="shared" si="1"/>
        <v>0.2065606234828159</v>
      </c>
      <c r="I18" s="63">
        <v>24841</v>
      </c>
      <c r="J18" s="64">
        <v>4343</v>
      </c>
      <c r="K18" s="63">
        <v>1798</v>
      </c>
      <c r="L18" s="63">
        <v>59</v>
      </c>
      <c r="M18" s="63">
        <v>266</v>
      </c>
      <c r="N18" s="235">
        <f>L18+M18</f>
        <v>325</v>
      </c>
      <c r="O18" s="65">
        <v>1</v>
      </c>
      <c r="P18" s="64">
        <v>6467</v>
      </c>
      <c r="Q18" s="63">
        <v>548</v>
      </c>
      <c r="R18" s="65">
        <v>3920</v>
      </c>
      <c r="S18" s="283">
        <v>1923</v>
      </c>
      <c r="T18" s="31"/>
    </row>
    <row r="19" spans="1:21" s="12" customFormat="1" ht="18" customHeight="1">
      <c r="A19" s="9">
        <v>13</v>
      </c>
      <c r="B19" s="233" t="s">
        <v>43</v>
      </c>
      <c r="C19" s="234" t="s">
        <v>166</v>
      </c>
      <c r="D19" s="37">
        <v>27092</v>
      </c>
      <c r="E19" s="63">
        <v>25423</v>
      </c>
      <c r="F19" s="63">
        <v>11308</v>
      </c>
      <c r="G19" s="223">
        <f t="shared" si="0"/>
        <v>0.44479408409707744</v>
      </c>
      <c r="H19" s="224">
        <f t="shared" si="1"/>
        <v>0.13495653542068206</v>
      </c>
      <c r="I19" s="63">
        <v>21992</v>
      </c>
      <c r="J19" s="64">
        <v>2478</v>
      </c>
      <c r="K19" s="63">
        <v>793</v>
      </c>
      <c r="L19" s="63">
        <v>30</v>
      </c>
      <c r="M19" s="63">
        <v>130</v>
      </c>
      <c r="N19" s="235">
        <f t="shared" si="2"/>
        <v>160</v>
      </c>
      <c r="O19" s="64">
        <v>0</v>
      </c>
      <c r="P19" s="63">
        <v>3431</v>
      </c>
      <c r="Q19" s="64">
        <v>480</v>
      </c>
      <c r="R19" s="63">
        <v>2739</v>
      </c>
      <c r="S19" s="63">
        <v>2046</v>
      </c>
      <c r="T19" s="11"/>
      <c r="U19" s="11"/>
    </row>
    <row r="20" spans="1:21" s="12" customFormat="1" ht="18" customHeight="1">
      <c r="A20" s="9">
        <v>14</v>
      </c>
      <c r="B20" s="233" t="s">
        <v>44</v>
      </c>
      <c r="C20" s="234" t="s">
        <v>4</v>
      </c>
      <c r="D20" s="43">
        <v>20092</v>
      </c>
      <c r="E20" s="34">
        <v>18484</v>
      </c>
      <c r="F20" s="34">
        <v>10143</v>
      </c>
      <c r="G20" s="223">
        <f t="shared" si="0"/>
        <v>0.5487448604198225</v>
      </c>
      <c r="H20" s="224">
        <f t="shared" si="1"/>
        <v>0.15608093486258387</v>
      </c>
      <c r="I20" s="34">
        <v>15599</v>
      </c>
      <c r="J20" s="33">
        <v>2061</v>
      </c>
      <c r="K20" s="34">
        <v>702</v>
      </c>
      <c r="L20" s="34">
        <v>30</v>
      </c>
      <c r="M20" s="266">
        <v>92</v>
      </c>
      <c r="N20" s="235">
        <f t="shared" si="2"/>
        <v>122</v>
      </c>
      <c r="O20" s="267">
        <v>0</v>
      </c>
      <c r="P20" s="63">
        <v>2885</v>
      </c>
      <c r="Q20" s="33">
        <v>402</v>
      </c>
      <c r="R20" s="34">
        <v>1637</v>
      </c>
      <c r="S20" s="284">
        <v>873</v>
      </c>
      <c r="T20" s="11"/>
      <c r="U20" s="11"/>
    </row>
    <row r="21" spans="1:21" s="12" customFormat="1" ht="18" customHeight="1">
      <c r="A21" s="9">
        <v>15</v>
      </c>
      <c r="B21" s="225" t="s">
        <v>45</v>
      </c>
      <c r="C21" s="226" t="s">
        <v>167</v>
      </c>
      <c r="D21" s="77">
        <v>11712</v>
      </c>
      <c r="E21" s="79">
        <v>11428</v>
      </c>
      <c r="F21" s="79">
        <v>7034</v>
      </c>
      <c r="G21" s="227">
        <f t="shared" si="0"/>
        <v>0.6155057752887645</v>
      </c>
      <c r="H21" s="228">
        <f t="shared" si="1"/>
        <v>0.16949597479873993</v>
      </c>
      <c r="I21" s="79">
        <v>9491</v>
      </c>
      <c r="J21" s="80">
        <v>1369</v>
      </c>
      <c r="K21" s="79">
        <v>456</v>
      </c>
      <c r="L21" s="79">
        <v>37</v>
      </c>
      <c r="M21" s="79">
        <v>75</v>
      </c>
      <c r="N21" s="85">
        <f t="shared" si="2"/>
        <v>112</v>
      </c>
      <c r="O21" s="80">
        <v>0</v>
      </c>
      <c r="P21" s="79">
        <v>1937</v>
      </c>
      <c r="Q21" s="80">
        <v>51</v>
      </c>
      <c r="R21" s="79">
        <v>624</v>
      </c>
      <c r="S21" s="79">
        <v>464</v>
      </c>
      <c r="T21" s="11"/>
      <c r="U21" s="11"/>
    </row>
    <row r="22" spans="1:20" s="10" customFormat="1" ht="18" customHeight="1">
      <c r="A22" s="9">
        <v>16</v>
      </c>
      <c r="B22" s="237" t="s">
        <v>46</v>
      </c>
      <c r="C22" s="229" t="s">
        <v>168</v>
      </c>
      <c r="D22" s="66">
        <v>5117</v>
      </c>
      <c r="E22" s="67">
        <v>5035</v>
      </c>
      <c r="F22" s="67">
        <v>3745</v>
      </c>
      <c r="G22" s="221">
        <f t="shared" si="0"/>
        <v>0.7437934458788481</v>
      </c>
      <c r="H22" s="222">
        <f t="shared" si="1"/>
        <v>0.2067527308838133</v>
      </c>
      <c r="I22" s="67">
        <v>3994</v>
      </c>
      <c r="J22" s="68">
        <v>714</v>
      </c>
      <c r="K22" s="67">
        <v>272</v>
      </c>
      <c r="L22" s="67">
        <v>5</v>
      </c>
      <c r="M22" s="67">
        <v>50</v>
      </c>
      <c r="N22" s="235">
        <f t="shared" si="2"/>
        <v>55</v>
      </c>
      <c r="O22" s="95">
        <v>0</v>
      </c>
      <c r="P22" s="68">
        <v>1041</v>
      </c>
      <c r="Q22" s="67">
        <v>95</v>
      </c>
      <c r="R22" s="70">
        <v>736</v>
      </c>
      <c r="S22" s="285">
        <v>295</v>
      </c>
      <c r="T22" s="9"/>
    </row>
    <row r="23" spans="1:20" s="12" customFormat="1" ht="18" customHeight="1">
      <c r="A23" s="9">
        <v>17</v>
      </c>
      <c r="B23" s="233" t="s">
        <v>47</v>
      </c>
      <c r="C23" s="234" t="s">
        <v>169</v>
      </c>
      <c r="D23" s="37">
        <v>5960</v>
      </c>
      <c r="E23" s="63">
        <v>5749</v>
      </c>
      <c r="F23" s="63">
        <v>4031</v>
      </c>
      <c r="G23" s="223">
        <f t="shared" si="0"/>
        <v>0.7011654200730562</v>
      </c>
      <c r="H23" s="224">
        <f t="shared" si="1"/>
        <v>0.21534179857366498</v>
      </c>
      <c r="I23" s="63">
        <v>4511</v>
      </c>
      <c r="J23" s="64">
        <v>877</v>
      </c>
      <c r="K23" s="63">
        <v>311</v>
      </c>
      <c r="L23" s="63">
        <v>10</v>
      </c>
      <c r="M23" s="63">
        <v>36</v>
      </c>
      <c r="N23" s="235">
        <f t="shared" si="2"/>
        <v>46</v>
      </c>
      <c r="O23" s="65">
        <v>4</v>
      </c>
      <c r="P23" s="64">
        <v>1238</v>
      </c>
      <c r="Q23" s="63">
        <v>19</v>
      </c>
      <c r="R23" s="83">
        <v>529</v>
      </c>
      <c r="S23" s="280">
        <v>100</v>
      </c>
      <c r="T23" s="11"/>
    </row>
    <row r="24" spans="1:20" s="10" customFormat="1" ht="18" customHeight="1">
      <c r="A24" s="9">
        <v>18</v>
      </c>
      <c r="B24" s="233" t="s">
        <v>48</v>
      </c>
      <c r="C24" s="234" t="s">
        <v>170</v>
      </c>
      <c r="D24" s="37">
        <v>7246</v>
      </c>
      <c r="E24" s="63">
        <v>6961</v>
      </c>
      <c r="F24" s="63">
        <v>4067</v>
      </c>
      <c r="G24" s="223">
        <f t="shared" si="0"/>
        <v>0.5842551357563568</v>
      </c>
      <c r="H24" s="224">
        <f t="shared" si="1"/>
        <v>0.18646746157161329</v>
      </c>
      <c r="I24" s="63">
        <v>5663</v>
      </c>
      <c r="J24" s="64">
        <v>882</v>
      </c>
      <c r="K24" s="63">
        <v>303</v>
      </c>
      <c r="L24" s="63">
        <v>101</v>
      </c>
      <c r="M24" s="63">
        <v>7</v>
      </c>
      <c r="N24" s="235">
        <f t="shared" si="2"/>
        <v>108</v>
      </c>
      <c r="O24" s="65">
        <v>5</v>
      </c>
      <c r="P24" s="64">
        <v>1298</v>
      </c>
      <c r="Q24" s="63">
        <v>62</v>
      </c>
      <c r="R24" s="65">
        <v>536</v>
      </c>
      <c r="S24" s="280">
        <v>295</v>
      </c>
      <c r="T24" s="9"/>
    </row>
    <row r="25" spans="1:20" s="12" customFormat="1" ht="18" customHeight="1">
      <c r="A25" s="9">
        <v>19</v>
      </c>
      <c r="B25" s="233" t="s">
        <v>49</v>
      </c>
      <c r="C25" s="234" t="s">
        <v>171</v>
      </c>
      <c r="D25" s="37">
        <v>6710</v>
      </c>
      <c r="E25" s="63">
        <v>6185</v>
      </c>
      <c r="F25" s="63">
        <v>5326</v>
      </c>
      <c r="G25" s="223">
        <f t="shared" si="0"/>
        <v>0.8611156022635408</v>
      </c>
      <c r="H25" s="224">
        <f t="shared" si="1"/>
        <v>0.23443815683104285</v>
      </c>
      <c r="I25" s="63">
        <v>4735</v>
      </c>
      <c r="J25" s="64">
        <v>946</v>
      </c>
      <c r="K25" s="63">
        <v>389</v>
      </c>
      <c r="L25" s="63">
        <v>15</v>
      </c>
      <c r="M25" s="63">
        <v>57</v>
      </c>
      <c r="N25" s="235">
        <f t="shared" si="2"/>
        <v>72</v>
      </c>
      <c r="O25" s="65">
        <v>43</v>
      </c>
      <c r="P25" s="64">
        <v>1450</v>
      </c>
      <c r="Q25" s="63">
        <v>232</v>
      </c>
      <c r="R25" s="65">
        <v>891</v>
      </c>
      <c r="S25" s="280">
        <v>215</v>
      </c>
      <c r="T25" s="11"/>
    </row>
    <row r="26" spans="1:20" s="10" customFormat="1" ht="18" customHeight="1">
      <c r="A26" s="9">
        <v>20</v>
      </c>
      <c r="B26" s="230" t="s">
        <v>50</v>
      </c>
      <c r="C26" s="231" t="s">
        <v>172</v>
      </c>
      <c r="D26" s="84">
        <v>17740</v>
      </c>
      <c r="E26" s="81">
        <v>16919</v>
      </c>
      <c r="F26" s="81">
        <v>9893</v>
      </c>
      <c r="G26" s="227">
        <f t="shared" si="0"/>
        <v>0.5847272297417105</v>
      </c>
      <c r="H26" s="228">
        <f t="shared" si="1"/>
        <v>0.17613334121401975</v>
      </c>
      <c r="I26" s="81">
        <v>13939</v>
      </c>
      <c r="J26" s="86">
        <v>2130</v>
      </c>
      <c r="K26" s="81">
        <v>661</v>
      </c>
      <c r="L26" s="81">
        <v>51</v>
      </c>
      <c r="M26" s="81">
        <v>138</v>
      </c>
      <c r="N26" s="85">
        <f t="shared" si="2"/>
        <v>189</v>
      </c>
      <c r="O26" s="83">
        <v>0</v>
      </c>
      <c r="P26" s="86">
        <v>2980</v>
      </c>
      <c r="Q26" s="81">
        <v>358</v>
      </c>
      <c r="R26" s="87">
        <v>1576</v>
      </c>
      <c r="S26" s="281">
        <v>128</v>
      </c>
      <c r="T26" s="9"/>
    </row>
    <row r="27" spans="1:20" s="10" customFormat="1" ht="18" customHeight="1">
      <c r="A27" s="9">
        <v>21</v>
      </c>
      <c r="B27" s="238" t="s">
        <v>51</v>
      </c>
      <c r="C27" s="239" t="s">
        <v>173</v>
      </c>
      <c r="D27" s="88">
        <v>14316</v>
      </c>
      <c r="E27" s="89">
        <v>13706</v>
      </c>
      <c r="F27" s="89">
        <v>6408</v>
      </c>
      <c r="G27" s="221">
        <f t="shared" si="0"/>
        <v>0.4675324675324675</v>
      </c>
      <c r="H27" s="222">
        <f t="shared" si="1"/>
        <v>0.14227345688019846</v>
      </c>
      <c r="I27" s="89">
        <v>11756</v>
      </c>
      <c r="J27" s="90">
        <v>1400</v>
      </c>
      <c r="K27" s="89">
        <v>461</v>
      </c>
      <c r="L27" s="89">
        <v>17</v>
      </c>
      <c r="M27" s="89">
        <v>72</v>
      </c>
      <c r="N27" s="97">
        <f t="shared" si="2"/>
        <v>89</v>
      </c>
      <c r="O27" s="67">
        <v>0</v>
      </c>
      <c r="P27" s="90">
        <v>1950</v>
      </c>
      <c r="Q27" s="89">
        <v>356</v>
      </c>
      <c r="R27" s="82">
        <v>1370</v>
      </c>
      <c r="S27" s="282">
        <v>477</v>
      </c>
      <c r="T27" s="9"/>
    </row>
    <row r="28" spans="1:20" s="12" customFormat="1" ht="18" customHeight="1">
      <c r="A28" s="9">
        <v>22</v>
      </c>
      <c r="B28" s="233" t="s">
        <v>52</v>
      </c>
      <c r="C28" s="234" t="s">
        <v>174</v>
      </c>
      <c r="D28" s="37">
        <v>19572</v>
      </c>
      <c r="E28" s="63">
        <v>18870</v>
      </c>
      <c r="F28" s="63">
        <v>8750</v>
      </c>
      <c r="G28" s="223">
        <f t="shared" si="0"/>
        <v>0.4636989931107578</v>
      </c>
      <c r="H28" s="224">
        <f t="shared" si="1"/>
        <v>0.1384737678855326</v>
      </c>
      <c r="I28" s="63">
        <v>16257</v>
      </c>
      <c r="J28" s="64">
        <v>1855</v>
      </c>
      <c r="K28" s="63">
        <v>617</v>
      </c>
      <c r="L28" s="63">
        <v>40</v>
      </c>
      <c r="M28" s="63">
        <v>101</v>
      </c>
      <c r="N28" s="97">
        <f t="shared" si="2"/>
        <v>141</v>
      </c>
      <c r="O28" s="63">
        <v>0</v>
      </c>
      <c r="P28" s="64">
        <v>2613</v>
      </c>
      <c r="Q28" s="63">
        <v>614</v>
      </c>
      <c r="R28" s="65">
        <v>2515</v>
      </c>
      <c r="S28" s="280">
        <v>1334</v>
      </c>
      <c r="T28" s="11"/>
    </row>
    <row r="29" spans="1:20" s="12" customFormat="1" ht="18" customHeight="1">
      <c r="A29" s="9">
        <v>23</v>
      </c>
      <c r="B29" s="233" t="s">
        <v>53</v>
      </c>
      <c r="C29" s="234" t="s">
        <v>175</v>
      </c>
      <c r="D29" s="37">
        <v>39460</v>
      </c>
      <c r="E29" s="63">
        <v>37862</v>
      </c>
      <c r="F29" s="63">
        <v>16004</v>
      </c>
      <c r="G29" s="223">
        <f t="shared" si="0"/>
        <v>0.4226929375099044</v>
      </c>
      <c r="H29" s="224">
        <f t="shared" si="1"/>
        <v>0.12241825577095769</v>
      </c>
      <c r="I29" s="63">
        <v>33227</v>
      </c>
      <c r="J29" s="64">
        <v>3317</v>
      </c>
      <c r="K29" s="63">
        <v>1059</v>
      </c>
      <c r="L29" s="63">
        <v>30</v>
      </c>
      <c r="M29" s="63">
        <v>228</v>
      </c>
      <c r="N29" s="97">
        <f t="shared" si="2"/>
        <v>258</v>
      </c>
      <c r="O29" s="63">
        <v>1</v>
      </c>
      <c r="P29" s="64">
        <v>4635</v>
      </c>
      <c r="Q29" s="63">
        <v>1588</v>
      </c>
      <c r="R29" s="65">
        <v>5920</v>
      </c>
      <c r="S29" s="280">
        <v>455</v>
      </c>
      <c r="T29" s="11"/>
    </row>
    <row r="30" spans="1:20" s="32" customFormat="1" ht="18" customHeight="1">
      <c r="A30" s="9">
        <v>24</v>
      </c>
      <c r="B30" s="233" t="s">
        <v>54</v>
      </c>
      <c r="C30" s="234" t="s">
        <v>176</v>
      </c>
      <c r="D30" s="43">
        <v>13223</v>
      </c>
      <c r="E30" s="34">
        <v>12624</v>
      </c>
      <c r="F30" s="34">
        <v>8510</v>
      </c>
      <c r="G30" s="223">
        <f t="shared" si="0"/>
        <v>0.6741128010139417</v>
      </c>
      <c r="H30" s="224">
        <f t="shared" si="1"/>
        <v>0.21229404309252217</v>
      </c>
      <c r="I30" s="34">
        <v>9944</v>
      </c>
      <c r="J30" s="33">
        <v>1828</v>
      </c>
      <c r="K30" s="34">
        <v>708</v>
      </c>
      <c r="L30" s="34">
        <v>34</v>
      </c>
      <c r="M30" s="266">
        <v>101</v>
      </c>
      <c r="N30" s="97">
        <f t="shared" si="2"/>
        <v>135</v>
      </c>
      <c r="O30" s="63">
        <v>9</v>
      </c>
      <c r="P30" s="33">
        <v>2680</v>
      </c>
      <c r="Q30" s="34">
        <v>277</v>
      </c>
      <c r="R30" s="320">
        <v>1639</v>
      </c>
      <c r="S30" s="280">
        <v>391</v>
      </c>
      <c r="T30" s="31"/>
    </row>
    <row r="31" spans="1:20" s="12" customFormat="1" ht="18" customHeight="1">
      <c r="A31" s="9">
        <v>25</v>
      </c>
      <c r="B31" s="225" t="s">
        <v>55</v>
      </c>
      <c r="C31" s="231" t="s">
        <v>177</v>
      </c>
      <c r="D31" s="77">
        <v>10743</v>
      </c>
      <c r="E31" s="79">
        <v>10040</v>
      </c>
      <c r="F31" s="79">
        <v>7028</v>
      </c>
      <c r="G31" s="227">
        <f t="shared" si="0"/>
        <v>0.7</v>
      </c>
      <c r="H31" s="228">
        <f t="shared" si="1"/>
        <v>0.19701195219123507</v>
      </c>
      <c r="I31" s="79">
        <v>8062</v>
      </c>
      <c r="J31" s="80">
        <v>1313</v>
      </c>
      <c r="K31" s="79">
        <v>578</v>
      </c>
      <c r="L31" s="79">
        <v>11</v>
      </c>
      <c r="M31" s="79">
        <v>67</v>
      </c>
      <c r="N31" s="232">
        <f t="shared" si="2"/>
        <v>78</v>
      </c>
      <c r="O31" s="79">
        <v>9</v>
      </c>
      <c r="P31" s="80">
        <v>1978</v>
      </c>
      <c r="Q31" s="79">
        <v>54</v>
      </c>
      <c r="R31" s="92">
        <v>1174</v>
      </c>
      <c r="S31" s="281">
        <v>0</v>
      </c>
      <c r="T31" s="11"/>
    </row>
    <row r="32" spans="1:20" s="10" customFormat="1" ht="18" customHeight="1">
      <c r="A32" s="9">
        <v>26</v>
      </c>
      <c r="B32" s="237" t="s">
        <v>56</v>
      </c>
      <c r="C32" s="229" t="s">
        <v>178</v>
      </c>
      <c r="D32" s="66">
        <v>10342</v>
      </c>
      <c r="E32" s="67">
        <v>9696</v>
      </c>
      <c r="F32" s="67">
        <v>6576</v>
      </c>
      <c r="G32" s="221">
        <f t="shared" si="0"/>
        <v>0.6782178217821783</v>
      </c>
      <c r="H32" s="222">
        <f t="shared" si="1"/>
        <v>0.1976072607260726</v>
      </c>
      <c r="I32" s="67">
        <v>7780</v>
      </c>
      <c r="J32" s="68">
        <v>1305</v>
      </c>
      <c r="K32" s="67">
        <v>486</v>
      </c>
      <c r="L32" s="67">
        <v>15</v>
      </c>
      <c r="M32" s="67">
        <v>85</v>
      </c>
      <c r="N32" s="91">
        <f t="shared" si="2"/>
        <v>100</v>
      </c>
      <c r="O32" s="67">
        <v>25</v>
      </c>
      <c r="P32" s="68">
        <v>1916</v>
      </c>
      <c r="Q32" s="67">
        <v>329</v>
      </c>
      <c r="R32" s="95">
        <v>1288</v>
      </c>
      <c r="S32" s="282">
        <v>503</v>
      </c>
      <c r="T32" s="9"/>
    </row>
    <row r="33" spans="1:20" s="12" customFormat="1" ht="18" customHeight="1">
      <c r="A33" s="9">
        <v>27</v>
      </c>
      <c r="B33" s="233" t="s">
        <v>57</v>
      </c>
      <c r="C33" s="234" t="s">
        <v>179</v>
      </c>
      <c r="D33" s="37">
        <v>34800</v>
      </c>
      <c r="E33" s="63">
        <v>31243</v>
      </c>
      <c r="F33" s="63">
        <v>22640</v>
      </c>
      <c r="G33" s="223">
        <f t="shared" si="0"/>
        <v>0.724642319879653</v>
      </c>
      <c r="H33" s="224">
        <f t="shared" si="1"/>
        <v>0.20641423678904075</v>
      </c>
      <c r="I33" s="63">
        <v>24794</v>
      </c>
      <c r="J33" s="64">
        <v>4441</v>
      </c>
      <c r="K33" s="63">
        <v>1684</v>
      </c>
      <c r="L33" s="63">
        <v>49</v>
      </c>
      <c r="M33" s="63">
        <v>263</v>
      </c>
      <c r="N33" s="62">
        <f t="shared" si="2"/>
        <v>312</v>
      </c>
      <c r="O33" s="65">
        <v>12</v>
      </c>
      <c r="P33" s="64">
        <v>6449</v>
      </c>
      <c r="Q33" s="63">
        <v>1244</v>
      </c>
      <c r="R33" s="82">
        <v>3902</v>
      </c>
      <c r="S33" s="280">
        <v>1874</v>
      </c>
      <c r="T33" s="11"/>
    </row>
    <row r="34" spans="1:20" s="10" customFormat="1" ht="18" customHeight="1">
      <c r="A34" s="9">
        <v>28</v>
      </c>
      <c r="B34" s="233" t="s">
        <v>58</v>
      </c>
      <c r="C34" s="234" t="s">
        <v>180</v>
      </c>
      <c r="D34" s="291">
        <v>22143</v>
      </c>
      <c r="E34" s="286">
        <v>21134</v>
      </c>
      <c r="F34" s="286">
        <v>12394</v>
      </c>
      <c r="G34" s="223">
        <f t="shared" si="0"/>
        <v>0.5864483770228068</v>
      </c>
      <c r="H34" s="224">
        <f t="shared" si="1"/>
        <v>0.16542064919087726</v>
      </c>
      <c r="I34" s="286">
        <v>17638</v>
      </c>
      <c r="J34" s="292">
        <v>2437</v>
      </c>
      <c r="K34" s="286">
        <v>875</v>
      </c>
      <c r="L34" s="286">
        <v>38</v>
      </c>
      <c r="M34" s="23">
        <v>146</v>
      </c>
      <c r="N34" s="69">
        <f t="shared" si="2"/>
        <v>184</v>
      </c>
      <c r="O34" s="65">
        <v>0</v>
      </c>
      <c r="P34" s="292">
        <v>3496</v>
      </c>
      <c r="Q34" s="286">
        <v>409</v>
      </c>
      <c r="R34" s="287">
        <v>2393</v>
      </c>
      <c r="S34" s="280">
        <v>676</v>
      </c>
      <c r="T34" s="9"/>
    </row>
    <row r="35" spans="1:19" s="10" customFormat="1" ht="18" customHeight="1">
      <c r="A35" s="9">
        <v>29</v>
      </c>
      <c r="B35" s="233" t="s">
        <v>59</v>
      </c>
      <c r="C35" s="234" t="s">
        <v>181</v>
      </c>
      <c r="D35" s="37">
        <v>8601</v>
      </c>
      <c r="E35" s="63">
        <v>7223</v>
      </c>
      <c r="F35" s="63">
        <v>5380</v>
      </c>
      <c r="G35" s="223">
        <f t="shared" si="0"/>
        <v>0.7448428630762841</v>
      </c>
      <c r="H35" s="224">
        <f t="shared" si="1"/>
        <v>0.21500761456458536</v>
      </c>
      <c r="I35" s="63">
        <v>5670</v>
      </c>
      <c r="J35" s="64">
        <v>1040</v>
      </c>
      <c r="K35" s="63">
        <v>433</v>
      </c>
      <c r="L35" s="63">
        <v>18</v>
      </c>
      <c r="M35" s="63">
        <v>62</v>
      </c>
      <c r="N35" s="69">
        <f t="shared" si="2"/>
        <v>80</v>
      </c>
      <c r="O35" s="64">
        <v>0</v>
      </c>
      <c r="P35" s="63">
        <v>1553</v>
      </c>
      <c r="Q35" s="79">
        <v>110</v>
      </c>
      <c r="R35" s="63">
        <v>958</v>
      </c>
      <c r="S35" s="63">
        <v>258</v>
      </c>
    </row>
    <row r="36" spans="1:20" s="10" customFormat="1" ht="18" customHeight="1">
      <c r="A36" s="9">
        <v>30</v>
      </c>
      <c r="B36" s="230" t="s">
        <v>60</v>
      </c>
      <c r="C36" s="231" t="s">
        <v>5</v>
      </c>
      <c r="D36" s="293">
        <v>4758</v>
      </c>
      <c r="E36" s="81">
        <v>4455</v>
      </c>
      <c r="F36" s="81">
        <v>3913</v>
      </c>
      <c r="G36" s="227">
        <f t="shared" si="0"/>
        <v>0.8783389450056117</v>
      </c>
      <c r="H36" s="228">
        <f t="shared" si="1"/>
        <v>0.22850729517396184</v>
      </c>
      <c r="I36" s="81">
        <v>3437</v>
      </c>
      <c r="J36" s="86">
        <v>643</v>
      </c>
      <c r="K36" s="81">
        <v>289</v>
      </c>
      <c r="L36" s="81">
        <v>28</v>
      </c>
      <c r="M36" s="81">
        <v>58</v>
      </c>
      <c r="N36" s="236">
        <f t="shared" si="2"/>
        <v>86</v>
      </c>
      <c r="O36" s="86">
        <v>0</v>
      </c>
      <c r="P36" s="81">
        <v>1018</v>
      </c>
      <c r="Q36" s="81">
        <v>41</v>
      </c>
      <c r="R36" s="81">
        <v>402</v>
      </c>
      <c r="S36" s="79">
        <v>22</v>
      </c>
      <c r="T36" s="9"/>
    </row>
    <row r="37" spans="1:20" s="10" customFormat="1" ht="18" customHeight="1">
      <c r="A37" s="9">
        <v>31</v>
      </c>
      <c r="B37" s="238" t="s">
        <v>61</v>
      </c>
      <c r="C37" s="239" t="s">
        <v>182</v>
      </c>
      <c r="D37" s="88">
        <v>4982</v>
      </c>
      <c r="E37" s="89">
        <v>4872</v>
      </c>
      <c r="F37" s="89">
        <v>2975</v>
      </c>
      <c r="G37" s="221">
        <f t="shared" si="0"/>
        <v>0.610632183908046</v>
      </c>
      <c r="H37" s="222">
        <f t="shared" si="1"/>
        <v>0.16748768472906403</v>
      </c>
      <c r="I37" s="89">
        <v>4056</v>
      </c>
      <c r="J37" s="90">
        <v>560</v>
      </c>
      <c r="K37" s="89">
        <v>206</v>
      </c>
      <c r="L37" s="89">
        <v>12</v>
      </c>
      <c r="M37" s="89">
        <v>38</v>
      </c>
      <c r="N37" s="91">
        <f t="shared" si="2"/>
        <v>50</v>
      </c>
      <c r="O37" s="90">
        <v>0</v>
      </c>
      <c r="P37" s="89">
        <v>816</v>
      </c>
      <c r="Q37" s="90">
        <v>221</v>
      </c>
      <c r="R37" s="89">
        <v>544</v>
      </c>
      <c r="S37" s="67">
        <v>1064</v>
      </c>
      <c r="T37" s="9"/>
    </row>
    <row r="38" spans="1:20" s="12" customFormat="1" ht="18" customHeight="1">
      <c r="A38" s="9">
        <v>32</v>
      </c>
      <c r="B38" s="233" t="s">
        <v>62</v>
      </c>
      <c r="C38" s="234" t="s">
        <v>183</v>
      </c>
      <c r="D38" s="126">
        <v>5851</v>
      </c>
      <c r="E38" s="63">
        <v>5558</v>
      </c>
      <c r="F38" s="63">
        <v>3545</v>
      </c>
      <c r="G38" s="223">
        <f t="shared" si="0"/>
        <v>0.637819359481828</v>
      </c>
      <c r="H38" s="224">
        <f t="shared" si="1"/>
        <v>0.20079165167326377</v>
      </c>
      <c r="I38" s="63">
        <v>4442</v>
      </c>
      <c r="J38" s="64">
        <v>801</v>
      </c>
      <c r="K38" s="63">
        <v>268</v>
      </c>
      <c r="L38" s="63">
        <v>16</v>
      </c>
      <c r="M38" s="63">
        <v>24</v>
      </c>
      <c r="N38" s="69">
        <f t="shared" si="2"/>
        <v>40</v>
      </c>
      <c r="O38" s="64">
        <v>7</v>
      </c>
      <c r="P38" s="63">
        <v>1116</v>
      </c>
      <c r="Q38" s="64">
        <v>84</v>
      </c>
      <c r="R38" s="63">
        <v>992</v>
      </c>
      <c r="S38" s="83">
        <v>570</v>
      </c>
      <c r="T38" s="11"/>
    </row>
    <row r="39" spans="1:21" s="10" customFormat="1" ht="18" customHeight="1">
      <c r="A39" s="9">
        <v>33</v>
      </c>
      <c r="B39" s="233" t="s">
        <v>63</v>
      </c>
      <c r="C39" s="234" t="s">
        <v>184</v>
      </c>
      <c r="D39" s="37">
        <v>5825</v>
      </c>
      <c r="E39" s="63">
        <v>5425</v>
      </c>
      <c r="F39" s="63">
        <v>3595</v>
      </c>
      <c r="G39" s="223">
        <f t="shared" si="0"/>
        <v>0.6626728110599078</v>
      </c>
      <c r="H39" s="224">
        <f t="shared" si="1"/>
        <v>0.19741935483870968</v>
      </c>
      <c r="I39" s="63">
        <v>4354</v>
      </c>
      <c r="J39" s="64">
        <v>743</v>
      </c>
      <c r="K39" s="63">
        <v>240</v>
      </c>
      <c r="L39" s="63">
        <v>26</v>
      </c>
      <c r="M39" s="63">
        <v>57</v>
      </c>
      <c r="N39" s="78">
        <f t="shared" si="2"/>
        <v>83</v>
      </c>
      <c r="O39" s="64">
        <v>5</v>
      </c>
      <c r="P39" s="63">
        <v>1071</v>
      </c>
      <c r="Q39" s="64">
        <v>35</v>
      </c>
      <c r="R39" s="63">
        <v>511</v>
      </c>
      <c r="S39" s="65">
        <v>81</v>
      </c>
      <c r="T39" s="9"/>
      <c r="U39" s="9"/>
    </row>
    <row r="40" spans="1:21" s="10" customFormat="1" ht="18" customHeight="1">
      <c r="A40" s="9">
        <v>34</v>
      </c>
      <c r="B40" s="233" t="s">
        <v>64</v>
      </c>
      <c r="C40" s="234" t="s">
        <v>185</v>
      </c>
      <c r="D40" s="294">
        <v>8059</v>
      </c>
      <c r="E40" s="289">
        <v>7178</v>
      </c>
      <c r="F40" s="289">
        <v>4162</v>
      </c>
      <c r="G40" s="223">
        <f t="shared" si="0"/>
        <v>0.5798272499303427</v>
      </c>
      <c r="H40" s="224">
        <f t="shared" si="1"/>
        <v>0.17734745054332685</v>
      </c>
      <c r="I40" s="289">
        <v>5905</v>
      </c>
      <c r="J40" s="288">
        <v>873</v>
      </c>
      <c r="K40" s="289">
        <v>302</v>
      </c>
      <c r="L40" s="289">
        <v>44</v>
      </c>
      <c r="M40" s="13">
        <v>48</v>
      </c>
      <c r="N40" s="62">
        <f t="shared" si="2"/>
        <v>92</v>
      </c>
      <c r="O40" s="15">
        <v>6</v>
      </c>
      <c r="P40" s="295">
        <v>1273</v>
      </c>
      <c r="Q40" s="288">
        <v>109</v>
      </c>
      <c r="R40" s="289">
        <v>684</v>
      </c>
      <c r="S40" s="290">
        <v>86</v>
      </c>
      <c r="T40" s="9"/>
      <c r="U40" s="9"/>
    </row>
    <row r="41" spans="1:21" s="10" customFormat="1" ht="18" customHeight="1">
      <c r="A41" s="9">
        <v>35</v>
      </c>
      <c r="B41" s="225" t="s">
        <v>65</v>
      </c>
      <c r="C41" s="226" t="s">
        <v>186</v>
      </c>
      <c r="D41" s="77">
        <v>7990</v>
      </c>
      <c r="E41" s="79">
        <v>7669</v>
      </c>
      <c r="F41" s="79">
        <v>6315</v>
      </c>
      <c r="G41" s="227">
        <f t="shared" si="0"/>
        <v>0.8234450384665537</v>
      </c>
      <c r="H41" s="228">
        <f t="shared" si="1"/>
        <v>0.2408397444256096</v>
      </c>
      <c r="I41" s="79">
        <v>5822</v>
      </c>
      <c r="J41" s="80">
        <v>1228</v>
      </c>
      <c r="K41" s="79">
        <v>503</v>
      </c>
      <c r="L41" s="79">
        <v>15</v>
      </c>
      <c r="M41" s="79">
        <v>101</v>
      </c>
      <c r="N41" s="85">
        <f t="shared" si="2"/>
        <v>116</v>
      </c>
      <c r="O41" s="80">
        <v>0</v>
      </c>
      <c r="P41" s="81">
        <v>1847</v>
      </c>
      <c r="Q41" s="80">
        <v>25</v>
      </c>
      <c r="R41" s="79">
        <v>625</v>
      </c>
      <c r="S41" s="82">
        <v>163</v>
      </c>
      <c r="T41" s="9"/>
      <c r="U41" s="9"/>
    </row>
    <row r="42" spans="1:21" s="10" customFormat="1" ht="18" customHeight="1">
      <c r="A42" s="9">
        <v>36</v>
      </c>
      <c r="B42" s="237" t="s">
        <v>66</v>
      </c>
      <c r="C42" s="229" t="s">
        <v>187</v>
      </c>
      <c r="D42" s="66">
        <v>6025</v>
      </c>
      <c r="E42" s="67">
        <v>5598</v>
      </c>
      <c r="F42" s="67">
        <v>4479</v>
      </c>
      <c r="G42" s="221">
        <f t="shared" si="0"/>
        <v>0.80010718113612</v>
      </c>
      <c r="H42" s="222">
        <f t="shared" si="1"/>
        <v>0.25562700964630225</v>
      </c>
      <c r="I42" s="67">
        <v>4167</v>
      </c>
      <c r="J42" s="68">
        <v>938</v>
      </c>
      <c r="K42" s="67">
        <v>388</v>
      </c>
      <c r="L42" s="67">
        <v>18</v>
      </c>
      <c r="M42" s="67">
        <v>83</v>
      </c>
      <c r="N42" s="69">
        <f t="shared" si="2"/>
        <v>101</v>
      </c>
      <c r="O42" s="68">
        <v>4</v>
      </c>
      <c r="P42" s="89">
        <v>1431</v>
      </c>
      <c r="Q42" s="68">
        <v>206</v>
      </c>
      <c r="R42" s="67">
        <v>1214</v>
      </c>
      <c r="S42" s="95">
        <v>564</v>
      </c>
      <c r="T42" s="9"/>
      <c r="U42" s="9"/>
    </row>
    <row r="43" spans="1:21" s="10" customFormat="1" ht="18" customHeight="1">
      <c r="A43" s="9">
        <v>37</v>
      </c>
      <c r="B43" s="233" t="s">
        <v>67</v>
      </c>
      <c r="C43" s="234" t="s">
        <v>188</v>
      </c>
      <c r="D43" s="37">
        <v>4581</v>
      </c>
      <c r="E43" s="63">
        <v>4331</v>
      </c>
      <c r="F43" s="63">
        <v>4644</v>
      </c>
      <c r="G43" s="223">
        <f t="shared" si="0"/>
        <v>1.0722696836758254</v>
      </c>
      <c r="H43" s="224">
        <f t="shared" si="1"/>
        <v>0.292311244516278</v>
      </c>
      <c r="I43" s="63">
        <v>3065</v>
      </c>
      <c r="J43" s="64">
        <v>850</v>
      </c>
      <c r="K43" s="63">
        <v>336</v>
      </c>
      <c r="L43" s="124">
        <v>21</v>
      </c>
      <c r="M43" s="124">
        <v>57</v>
      </c>
      <c r="N43" s="69">
        <f t="shared" si="2"/>
        <v>78</v>
      </c>
      <c r="O43" s="64">
        <v>2</v>
      </c>
      <c r="P43" s="63">
        <v>1266</v>
      </c>
      <c r="Q43" s="64">
        <v>26</v>
      </c>
      <c r="R43" s="63">
        <v>419</v>
      </c>
      <c r="S43" s="65">
        <v>27</v>
      </c>
      <c r="T43" s="9"/>
      <c r="U43" s="9"/>
    </row>
    <row r="44" spans="1:21" s="10" customFormat="1" ht="18" customHeight="1">
      <c r="A44" s="9">
        <v>38</v>
      </c>
      <c r="B44" s="233" t="s">
        <v>68</v>
      </c>
      <c r="C44" s="234" t="s">
        <v>189</v>
      </c>
      <c r="D44" s="37">
        <v>7162</v>
      </c>
      <c r="E44" s="63">
        <v>6550</v>
      </c>
      <c r="F44" s="63">
        <v>5642</v>
      </c>
      <c r="G44" s="223">
        <f t="shared" si="0"/>
        <v>0.8613740458015268</v>
      </c>
      <c r="H44" s="224">
        <f t="shared" si="1"/>
        <v>0.24122137404580152</v>
      </c>
      <c r="I44" s="63">
        <v>4970</v>
      </c>
      <c r="J44" s="64">
        <v>1098</v>
      </c>
      <c r="K44" s="63">
        <v>371</v>
      </c>
      <c r="L44" s="63">
        <v>23</v>
      </c>
      <c r="M44" s="63">
        <v>86</v>
      </c>
      <c r="N44" s="69">
        <f t="shared" si="2"/>
        <v>109</v>
      </c>
      <c r="O44" s="64">
        <v>2</v>
      </c>
      <c r="P44" s="63">
        <v>1580</v>
      </c>
      <c r="Q44" s="64">
        <v>102</v>
      </c>
      <c r="R44" s="63">
        <v>784</v>
      </c>
      <c r="S44" s="65">
        <v>243</v>
      </c>
      <c r="T44" s="9"/>
      <c r="U44" s="9"/>
    </row>
    <row r="45" spans="1:21" s="32" customFormat="1" ht="18" customHeight="1">
      <c r="A45" s="9">
        <v>39</v>
      </c>
      <c r="B45" s="233" t="s">
        <v>69</v>
      </c>
      <c r="C45" s="234" t="s">
        <v>190</v>
      </c>
      <c r="D45" s="43">
        <v>2946</v>
      </c>
      <c r="E45" s="34">
        <v>2394</v>
      </c>
      <c r="F45" s="34">
        <v>1880</v>
      </c>
      <c r="G45" s="223">
        <f t="shared" si="0"/>
        <v>0.7852965747702589</v>
      </c>
      <c r="H45" s="224">
        <f t="shared" si="1"/>
        <v>0.22138680033416874</v>
      </c>
      <c r="I45" s="286">
        <v>1864</v>
      </c>
      <c r="J45" s="292">
        <v>346</v>
      </c>
      <c r="K45" s="286">
        <v>150</v>
      </c>
      <c r="L45" s="286">
        <v>9</v>
      </c>
      <c r="M45" s="23">
        <v>25</v>
      </c>
      <c r="N45" s="69">
        <f t="shared" si="2"/>
        <v>34</v>
      </c>
      <c r="O45" s="24">
        <v>0</v>
      </c>
      <c r="P45" s="63">
        <v>530</v>
      </c>
      <c r="Q45" s="33">
        <v>41</v>
      </c>
      <c r="R45" s="34">
        <v>215</v>
      </c>
      <c r="S45" s="35">
        <v>40</v>
      </c>
      <c r="T45" s="31"/>
      <c r="U45" s="31"/>
    </row>
    <row r="46" spans="1:21" s="10" customFormat="1" ht="18" customHeight="1">
      <c r="A46" s="9">
        <v>40</v>
      </c>
      <c r="B46" s="230" t="s">
        <v>70</v>
      </c>
      <c r="C46" s="231" t="s">
        <v>191</v>
      </c>
      <c r="D46" s="84">
        <v>20478</v>
      </c>
      <c r="E46" s="81">
        <v>18966</v>
      </c>
      <c r="F46" s="81">
        <v>12668</v>
      </c>
      <c r="G46" s="227">
        <f t="shared" si="0"/>
        <v>0.6679320890013709</v>
      </c>
      <c r="H46" s="228">
        <f t="shared" si="1"/>
        <v>0.2090583148792576</v>
      </c>
      <c r="I46" s="81">
        <v>15001</v>
      </c>
      <c r="J46" s="86">
        <v>2639</v>
      </c>
      <c r="K46" s="81">
        <v>904</v>
      </c>
      <c r="L46" s="81">
        <v>117</v>
      </c>
      <c r="M46" s="81">
        <v>158</v>
      </c>
      <c r="N46" s="236">
        <f t="shared" si="2"/>
        <v>275</v>
      </c>
      <c r="O46" s="86">
        <v>147</v>
      </c>
      <c r="P46" s="79">
        <v>3965</v>
      </c>
      <c r="Q46" s="86">
        <v>177</v>
      </c>
      <c r="R46" s="81">
        <v>1654</v>
      </c>
      <c r="S46" s="87">
        <v>223</v>
      </c>
      <c r="T46" s="9"/>
      <c r="U46" s="9"/>
    </row>
    <row r="47" spans="1:21" s="10" customFormat="1" ht="18" customHeight="1">
      <c r="A47" s="9">
        <v>41</v>
      </c>
      <c r="B47" s="238" t="s">
        <v>71</v>
      </c>
      <c r="C47" s="239" t="s">
        <v>192</v>
      </c>
      <c r="D47" s="88">
        <v>7675</v>
      </c>
      <c r="E47" s="89">
        <v>7363</v>
      </c>
      <c r="F47" s="89">
        <v>7972</v>
      </c>
      <c r="G47" s="221">
        <f t="shared" si="0"/>
        <v>1.0827108515550727</v>
      </c>
      <c r="H47" s="222">
        <f t="shared" si="1"/>
        <v>0.2856172755670243</v>
      </c>
      <c r="I47" s="89">
        <v>5260</v>
      </c>
      <c r="J47" s="90">
        <v>1348</v>
      </c>
      <c r="K47" s="89">
        <v>628</v>
      </c>
      <c r="L47" s="89">
        <v>26</v>
      </c>
      <c r="M47" s="89">
        <v>101</v>
      </c>
      <c r="N47" s="91">
        <f t="shared" si="2"/>
        <v>127</v>
      </c>
      <c r="O47" s="90">
        <v>0</v>
      </c>
      <c r="P47" s="67">
        <v>2103</v>
      </c>
      <c r="Q47" s="90">
        <v>73</v>
      </c>
      <c r="R47" s="89">
        <v>706</v>
      </c>
      <c r="S47" s="82">
        <v>183</v>
      </c>
      <c r="T47" s="9"/>
      <c r="U47" s="9"/>
    </row>
    <row r="48" spans="1:21" s="32" customFormat="1" ht="18" customHeight="1">
      <c r="A48" s="9">
        <v>42</v>
      </c>
      <c r="B48" s="233" t="s">
        <v>72</v>
      </c>
      <c r="C48" s="234" t="s">
        <v>193</v>
      </c>
      <c r="D48" s="37">
        <v>6231</v>
      </c>
      <c r="E48" s="63">
        <v>5926</v>
      </c>
      <c r="F48" s="63">
        <v>7293</v>
      </c>
      <c r="G48" s="223">
        <f t="shared" si="0"/>
        <v>1.2306783665204184</v>
      </c>
      <c r="H48" s="224">
        <f t="shared" si="1"/>
        <v>0.3192710091123861</v>
      </c>
      <c r="I48" s="63">
        <v>4034</v>
      </c>
      <c r="J48" s="64">
        <v>1199</v>
      </c>
      <c r="K48" s="63">
        <v>554</v>
      </c>
      <c r="L48" s="63">
        <v>19</v>
      </c>
      <c r="M48" s="63">
        <v>120</v>
      </c>
      <c r="N48" s="69">
        <f t="shared" si="2"/>
        <v>139</v>
      </c>
      <c r="O48" s="64">
        <v>0</v>
      </c>
      <c r="P48" s="63">
        <v>1892</v>
      </c>
      <c r="Q48" s="64">
        <v>94</v>
      </c>
      <c r="R48" s="63">
        <v>552</v>
      </c>
      <c r="S48" s="83">
        <v>79</v>
      </c>
      <c r="T48" s="31"/>
      <c r="U48" s="31"/>
    </row>
    <row r="49" spans="1:21" s="10" customFormat="1" ht="18" customHeight="1">
      <c r="A49" s="9">
        <v>43</v>
      </c>
      <c r="B49" s="233" t="s">
        <v>73</v>
      </c>
      <c r="C49" s="234" t="s">
        <v>194</v>
      </c>
      <c r="D49" s="37">
        <v>9419</v>
      </c>
      <c r="E49" s="63">
        <v>9142</v>
      </c>
      <c r="F49" s="63">
        <v>10016</v>
      </c>
      <c r="G49" s="223">
        <f t="shared" si="0"/>
        <v>1.0956027127543206</v>
      </c>
      <c r="H49" s="224">
        <f t="shared" si="1"/>
        <v>0.27980748195143296</v>
      </c>
      <c r="I49" s="63">
        <v>6584</v>
      </c>
      <c r="J49" s="64">
        <v>1661</v>
      </c>
      <c r="K49" s="63">
        <v>728</v>
      </c>
      <c r="L49" s="63">
        <v>31</v>
      </c>
      <c r="M49" s="63">
        <v>135</v>
      </c>
      <c r="N49" s="69">
        <f t="shared" si="2"/>
        <v>166</v>
      </c>
      <c r="O49" s="64">
        <v>3</v>
      </c>
      <c r="P49" s="63">
        <v>2558</v>
      </c>
      <c r="Q49" s="64">
        <v>150</v>
      </c>
      <c r="R49" s="63">
        <v>988</v>
      </c>
      <c r="S49" s="83">
        <v>165</v>
      </c>
      <c r="T49" s="9"/>
      <c r="U49" s="9"/>
    </row>
    <row r="50" spans="1:21" s="10" customFormat="1" ht="18" customHeight="1">
      <c r="A50" s="9">
        <v>44</v>
      </c>
      <c r="B50" s="233" t="s">
        <v>74</v>
      </c>
      <c r="C50" s="234" t="s">
        <v>195</v>
      </c>
      <c r="D50" s="37">
        <v>5501</v>
      </c>
      <c r="E50" s="63">
        <v>4977</v>
      </c>
      <c r="F50" s="63">
        <v>7039</v>
      </c>
      <c r="G50" s="223">
        <f>F50/E50</f>
        <v>1.41430580671087</v>
      </c>
      <c r="H50" s="224">
        <f t="shared" si="1"/>
        <v>0.32670283303194697</v>
      </c>
      <c r="I50" s="63">
        <v>3351</v>
      </c>
      <c r="J50" s="64">
        <v>1019</v>
      </c>
      <c r="K50" s="63">
        <v>493</v>
      </c>
      <c r="L50" s="63">
        <v>29</v>
      </c>
      <c r="M50" s="63">
        <v>85</v>
      </c>
      <c r="N50" s="69">
        <f t="shared" si="2"/>
        <v>114</v>
      </c>
      <c r="O50" s="64">
        <v>0</v>
      </c>
      <c r="P50" s="63">
        <v>1626</v>
      </c>
      <c r="Q50" s="64">
        <v>63</v>
      </c>
      <c r="R50" s="63">
        <v>380</v>
      </c>
      <c r="S50" s="83">
        <v>49</v>
      </c>
      <c r="T50" s="9"/>
      <c r="U50" s="9"/>
    </row>
    <row r="51" spans="1:21" s="12" customFormat="1" ht="18" customHeight="1">
      <c r="A51" s="9">
        <v>45</v>
      </c>
      <c r="B51" s="225" t="s">
        <v>75</v>
      </c>
      <c r="C51" s="226" t="s">
        <v>196</v>
      </c>
      <c r="D51" s="77">
        <v>6364</v>
      </c>
      <c r="E51" s="79">
        <v>5610</v>
      </c>
      <c r="F51" s="79">
        <v>7930</v>
      </c>
      <c r="G51" s="227">
        <f t="shared" si="0"/>
        <v>1.4135472370766489</v>
      </c>
      <c r="H51" s="228">
        <f t="shared" si="1"/>
        <v>0.33725490196078434</v>
      </c>
      <c r="I51" s="79">
        <v>3718</v>
      </c>
      <c r="J51" s="80">
        <v>1169</v>
      </c>
      <c r="K51" s="79">
        <v>564</v>
      </c>
      <c r="L51" s="79">
        <v>14</v>
      </c>
      <c r="M51" s="79">
        <v>116</v>
      </c>
      <c r="N51" s="236">
        <f t="shared" si="2"/>
        <v>130</v>
      </c>
      <c r="O51" s="80">
        <v>29</v>
      </c>
      <c r="P51" s="81">
        <v>1892</v>
      </c>
      <c r="Q51" s="80">
        <v>65</v>
      </c>
      <c r="R51" s="79">
        <v>431</v>
      </c>
      <c r="S51" s="92">
        <v>92</v>
      </c>
      <c r="T51" s="11"/>
      <c r="U51" s="11"/>
    </row>
    <row r="52" spans="1:21" s="10" customFormat="1" ht="18" customHeight="1">
      <c r="A52" s="9">
        <v>46</v>
      </c>
      <c r="B52" s="237" t="s">
        <v>76</v>
      </c>
      <c r="C52" s="229" t="s">
        <v>6</v>
      </c>
      <c r="D52" s="66">
        <v>9404</v>
      </c>
      <c r="E52" s="67">
        <v>8602</v>
      </c>
      <c r="F52" s="67">
        <v>9689</v>
      </c>
      <c r="G52" s="221">
        <f t="shared" si="0"/>
        <v>1.1263659614043247</v>
      </c>
      <c r="H52" s="222">
        <f t="shared" si="1"/>
        <v>0.3041153220181353</v>
      </c>
      <c r="I52" s="67">
        <v>5986</v>
      </c>
      <c r="J52" s="68">
        <v>1589</v>
      </c>
      <c r="K52" s="67">
        <v>871</v>
      </c>
      <c r="L52" s="67">
        <v>156</v>
      </c>
      <c r="M52" s="144">
        <v>0</v>
      </c>
      <c r="N52" s="91">
        <f t="shared" si="2"/>
        <v>156</v>
      </c>
      <c r="O52" s="68">
        <v>0</v>
      </c>
      <c r="P52" s="89">
        <v>2616</v>
      </c>
      <c r="Q52" s="68">
        <v>64</v>
      </c>
      <c r="R52" s="67">
        <v>792</v>
      </c>
      <c r="S52" s="70">
        <v>41</v>
      </c>
      <c r="T52" s="9"/>
      <c r="U52" s="9"/>
    </row>
    <row r="53" spans="1:21" s="10" customFormat="1" ht="18" customHeight="1">
      <c r="A53" s="9">
        <v>47</v>
      </c>
      <c r="B53" s="230" t="s">
        <v>77</v>
      </c>
      <c r="C53" s="231" t="s">
        <v>197</v>
      </c>
      <c r="D53" s="84">
        <v>16957</v>
      </c>
      <c r="E53" s="81">
        <v>14168</v>
      </c>
      <c r="F53" s="81">
        <v>17331</v>
      </c>
      <c r="G53" s="227">
        <f t="shared" si="0"/>
        <v>1.223249576510446</v>
      </c>
      <c r="H53" s="228">
        <f t="shared" si="1"/>
        <v>0.33173348390739693</v>
      </c>
      <c r="I53" s="81">
        <v>9468</v>
      </c>
      <c r="J53" s="86">
        <v>3061</v>
      </c>
      <c r="K53" s="81">
        <v>1395</v>
      </c>
      <c r="L53" s="81">
        <v>23</v>
      </c>
      <c r="M53" s="81">
        <v>220</v>
      </c>
      <c r="N53" s="85">
        <f t="shared" si="2"/>
        <v>243</v>
      </c>
      <c r="O53" s="86">
        <v>1</v>
      </c>
      <c r="P53" s="81">
        <v>4700</v>
      </c>
      <c r="Q53" s="86">
        <v>294</v>
      </c>
      <c r="R53" s="81">
        <v>1300</v>
      </c>
      <c r="S53" s="92">
        <v>623</v>
      </c>
      <c r="T53" s="9"/>
      <c r="U53" s="9"/>
    </row>
    <row r="54" spans="1:21" s="10" customFormat="1" ht="18" customHeight="1">
      <c r="A54" s="9"/>
      <c r="B54" s="368"/>
      <c r="C54" s="369"/>
      <c r="D54" s="240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11"/>
      <c r="Q54" s="36"/>
      <c r="R54" s="36"/>
      <c r="S54" s="240"/>
      <c r="T54" s="9"/>
      <c r="U54" s="9"/>
    </row>
    <row r="55" spans="1:21" s="12" customFormat="1" ht="18" customHeight="1">
      <c r="A55" s="11"/>
      <c r="B55" s="366" t="s">
        <v>311</v>
      </c>
      <c r="C55" s="367"/>
      <c r="D55" s="296">
        <f>SUM(D7:D53)</f>
        <v>618870</v>
      </c>
      <c r="E55" s="297">
        <f aca="true" t="shared" si="3" ref="E55:S55">SUM(E7:E53)</f>
        <v>575747</v>
      </c>
      <c r="F55" s="297">
        <f t="shared" si="3"/>
        <v>431479</v>
      </c>
      <c r="G55" s="172">
        <f>F55/E55</f>
        <v>0.7494246604845531</v>
      </c>
      <c r="H55" s="173">
        <f>P55/E55</f>
        <v>0.20637363286304575</v>
      </c>
      <c r="I55" s="26">
        <f t="shared" si="3"/>
        <v>456928</v>
      </c>
      <c r="J55" s="26">
        <f t="shared" si="3"/>
        <v>79587</v>
      </c>
      <c r="K55" s="26">
        <f t="shared" si="3"/>
        <v>32000</v>
      </c>
      <c r="L55" s="307">
        <f t="shared" si="3"/>
        <v>1927</v>
      </c>
      <c r="M55" s="307">
        <f t="shared" si="3"/>
        <v>4870</v>
      </c>
      <c r="N55" s="307">
        <f t="shared" si="3"/>
        <v>6797</v>
      </c>
      <c r="O55" s="26">
        <f t="shared" si="3"/>
        <v>435</v>
      </c>
      <c r="P55" s="296">
        <f t="shared" si="3"/>
        <v>118819</v>
      </c>
      <c r="Q55" s="25">
        <f t="shared" si="3"/>
        <v>11855</v>
      </c>
      <c r="R55" s="25">
        <f t="shared" si="3"/>
        <v>64039</v>
      </c>
      <c r="S55" s="25">
        <f t="shared" si="3"/>
        <v>20780</v>
      </c>
      <c r="T55" s="11"/>
      <c r="U55" s="11"/>
    </row>
    <row r="56" spans="1:21" s="12" customFormat="1" ht="18" customHeight="1" thickBot="1">
      <c r="A56" s="11"/>
      <c r="B56" s="241"/>
      <c r="C56" s="241"/>
      <c r="D56" s="298"/>
      <c r="E56" s="299"/>
      <c r="F56" s="299"/>
      <c r="G56" s="27"/>
      <c r="H56" s="27"/>
      <c r="I56" s="27"/>
      <c r="J56" s="27"/>
      <c r="K56" s="27"/>
      <c r="L56" s="299"/>
      <c r="M56" s="299"/>
      <c r="N56" s="299"/>
      <c r="O56" s="27"/>
      <c r="P56" s="299"/>
      <c r="Q56" s="27"/>
      <c r="R56" s="27"/>
      <c r="S56" s="157"/>
      <c r="T56" s="11"/>
      <c r="U56" s="11"/>
    </row>
    <row r="57" spans="1:21" s="32" customFormat="1" ht="18" customHeight="1" thickBot="1">
      <c r="A57" s="31"/>
      <c r="B57" s="370" t="s">
        <v>312</v>
      </c>
      <c r="C57" s="371"/>
      <c r="D57" s="372">
        <f>D55+D157</f>
        <v>1094561</v>
      </c>
      <c r="E57" s="373">
        <f>E55+E157</f>
        <v>1006324</v>
      </c>
      <c r="F57" s="373">
        <f>F55+F157</f>
        <v>686725</v>
      </c>
      <c r="G57" s="374">
        <f>F57/E57</f>
        <v>0.6824094426844635</v>
      </c>
      <c r="H57" s="375">
        <f>P57/E57</f>
        <v>0.19073876803097214</v>
      </c>
      <c r="I57" s="376">
        <f>I55+I157</f>
        <v>814379</v>
      </c>
      <c r="J57" s="377">
        <f aca="true" t="shared" si="4" ref="J57:S57">J55+J157</f>
        <v>130566</v>
      </c>
      <c r="K57" s="377">
        <f t="shared" si="4"/>
        <v>50392</v>
      </c>
      <c r="L57" s="378">
        <f t="shared" si="4"/>
        <v>2636</v>
      </c>
      <c r="M57" s="378">
        <f t="shared" si="4"/>
        <v>7915</v>
      </c>
      <c r="N57" s="378">
        <f t="shared" si="4"/>
        <v>10551</v>
      </c>
      <c r="O57" s="377">
        <f t="shared" si="4"/>
        <v>436</v>
      </c>
      <c r="P57" s="372">
        <f t="shared" si="4"/>
        <v>191945</v>
      </c>
      <c r="Q57" s="379">
        <f t="shared" si="4"/>
        <v>26161</v>
      </c>
      <c r="R57" s="379">
        <f t="shared" si="4"/>
        <v>123797</v>
      </c>
      <c r="S57" s="380">
        <f t="shared" si="4"/>
        <v>50766</v>
      </c>
      <c r="T57" s="31"/>
      <c r="U57" s="31"/>
    </row>
    <row r="58" spans="1:21" s="10" customFormat="1" ht="18" customHeight="1">
      <c r="A58" s="9"/>
      <c r="B58" s="381"/>
      <c r="C58" s="382"/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9"/>
      <c r="U58" s="9"/>
    </row>
    <row r="59" spans="1:21" s="10" customFormat="1" ht="18" customHeight="1">
      <c r="A59" s="9"/>
      <c r="B59" s="383" t="s">
        <v>317</v>
      </c>
      <c r="C59" s="382"/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9"/>
      <c r="U59" s="9"/>
    </row>
    <row r="60" spans="1:21" s="10" customFormat="1" ht="18" customHeight="1">
      <c r="A60" s="9"/>
      <c r="B60" s="384"/>
      <c r="C60" s="369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9"/>
      <c r="U60" s="9"/>
    </row>
    <row r="61" spans="1:21" s="10" customFormat="1" ht="31.5" customHeight="1">
      <c r="A61" s="9"/>
      <c r="B61" s="385"/>
      <c r="C61" s="263"/>
      <c r="D61" s="386" t="s">
        <v>19</v>
      </c>
      <c r="E61" s="386" t="s">
        <v>20</v>
      </c>
      <c r="F61" s="387" t="s">
        <v>15</v>
      </c>
      <c r="G61" s="388" t="s">
        <v>326</v>
      </c>
      <c r="H61" s="388" t="s">
        <v>327</v>
      </c>
      <c r="I61" s="389" t="s">
        <v>227</v>
      </c>
      <c r="J61" s="366" t="s">
        <v>27</v>
      </c>
      <c r="K61" s="367"/>
      <c r="L61" s="367"/>
      <c r="M61" s="367"/>
      <c r="N61" s="367"/>
      <c r="O61" s="367"/>
      <c r="P61" s="390"/>
      <c r="Q61" s="388" t="s">
        <v>235</v>
      </c>
      <c r="R61" s="388" t="s">
        <v>236</v>
      </c>
      <c r="S61" s="388" t="s">
        <v>237</v>
      </c>
      <c r="T61" s="9"/>
      <c r="U61" s="9"/>
    </row>
    <row r="62" spans="1:21" s="10" customFormat="1" ht="18" customHeight="1">
      <c r="A62" s="9"/>
      <c r="B62" s="391"/>
      <c r="C62" s="242"/>
      <c r="D62" s="392"/>
      <c r="E62" s="392"/>
      <c r="F62" s="393" t="s">
        <v>28</v>
      </c>
      <c r="G62" s="394"/>
      <c r="H62" s="394"/>
      <c r="I62" s="395" t="s">
        <v>29</v>
      </c>
      <c r="J62" s="395" t="s">
        <v>30</v>
      </c>
      <c r="K62" s="395" t="s">
        <v>31</v>
      </c>
      <c r="L62" s="395" t="s">
        <v>318</v>
      </c>
      <c r="M62" s="395" t="s">
        <v>319</v>
      </c>
      <c r="N62" s="395" t="s">
        <v>323</v>
      </c>
      <c r="O62" s="395" t="s">
        <v>32</v>
      </c>
      <c r="P62" s="396" t="s">
        <v>33</v>
      </c>
      <c r="Q62" s="394"/>
      <c r="R62" s="394"/>
      <c r="S62" s="394"/>
      <c r="T62" s="9"/>
      <c r="U62" s="9"/>
    </row>
    <row r="63" spans="1:21" s="10" customFormat="1" ht="18" customHeight="1">
      <c r="A63" s="9"/>
      <c r="B63" s="397"/>
      <c r="C63" s="243"/>
      <c r="D63" s="398" t="s">
        <v>21</v>
      </c>
      <c r="E63" s="398" t="s">
        <v>21</v>
      </c>
      <c r="F63" s="398" t="s">
        <v>22</v>
      </c>
      <c r="G63" s="398" t="s">
        <v>328</v>
      </c>
      <c r="H63" s="398" t="s">
        <v>329</v>
      </c>
      <c r="I63" s="398"/>
      <c r="J63" s="399" t="s">
        <v>21</v>
      </c>
      <c r="K63" s="398" t="s">
        <v>21</v>
      </c>
      <c r="L63" s="398" t="s">
        <v>21</v>
      </c>
      <c r="M63" s="398" t="s">
        <v>21</v>
      </c>
      <c r="N63" s="398" t="s">
        <v>21</v>
      </c>
      <c r="O63" s="398" t="s">
        <v>21</v>
      </c>
      <c r="P63" s="398" t="s">
        <v>21</v>
      </c>
      <c r="Q63" s="398" t="s">
        <v>21</v>
      </c>
      <c r="R63" s="398" t="s">
        <v>21</v>
      </c>
      <c r="S63" s="398" t="s">
        <v>21</v>
      </c>
      <c r="T63" s="9"/>
      <c r="U63" s="9"/>
    </row>
    <row r="64" spans="1:21" s="12" customFormat="1" ht="18" customHeight="1">
      <c r="A64" s="11">
        <v>1</v>
      </c>
      <c r="B64" s="237" t="s">
        <v>228</v>
      </c>
      <c r="C64" s="244" t="s">
        <v>198</v>
      </c>
      <c r="D64" s="300">
        <v>14969</v>
      </c>
      <c r="E64" s="300">
        <v>13741</v>
      </c>
      <c r="F64" s="301">
        <v>9854</v>
      </c>
      <c r="G64" s="176">
        <f>F64/E64</f>
        <v>0.7171239356669821</v>
      </c>
      <c r="H64" s="177">
        <f>P64/E64</f>
        <v>0.1857943381122189</v>
      </c>
      <c r="I64" s="269">
        <v>11188</v>
      </c>
      <c r="J64" s="308">
        <v>1723</v>
      </c>
      <c r="K64" s="304">
        <v>683</v>
      </c>
      <c r="L64" s="304">
        <v>9</v>
      </c>
      <c r="M64" s="271">
        <v>138</v>
      </c>
      <c r="N64" s="94">
        <f>L64+M64</f>
        <v>147</v>
      </c>
      <c r="O64" s="272">
        <v>0</v>
      </c>
      <c r="P64" s="270">
        <v>2553</v>
      </c>
      <c r="Q64" s="272">
        <v>213</v>
      </c>
      <c r="R64" s="270">
        <v>1669</v>
      </c>
      <c r="S64" s="272">
        <v>375</v>
      </c>
      <c r="T64" s="11"/>
      <c r="U64" s="11"/>
    </row>
    <row r="65" spans="1:21" s="10" customFormat="1" ht="18" customHeight="1">
      <c r="A65" s="9">
        <v>4</v>
      </c>
      <c r="B65" s="233" t="s">
        <v>78</v>
      </c>
      <c r="C65" s="245" t="s">
        <v>199</v>
      </c>
      <c r="D65" s="37">
        <v>9369</v>
      </c>
      <c r="E65" s="37">
        <v>8472</v>
      </c>
      <c r="F65" s="63">
        <v>7483</v>
      </c>
      <c r="G65" s="174">
        <f aca="true" t="shared" si="5" ref="G65:G128">F65/E65</f>
        <v>0.8832625118035883</v>
      </c>
      <c r="H65" s="175">
        <f aca="true" t="shared" si="6" ref="H65:H128">P65/E65</f>
        <v>0.23111425873465533</v>
      </c>
      <c r="I65" s="63">
        <v>6514</v>
      </c>
      <c r="J65" s="64">
        <v>1291</v>
      </c>
      <c r="K65" s="63">
        <v>549</v>
      </c>
      <c r="L65" s="93">
        <v>11</v>
      </c>
      <c r="M65" s="93">
        <v>107</v>
      </c>
      <c r="N65" s="94">
        <f aca="true" t="shared" si="7" ref="N65:N128">L65+M65</f>
        <v>118</v>
      </c>
      <c r="O65" s="63">
        <v>0</v>
      </c>
      <c r="P65" s="64">
        <v>1958</v>
      </c>
      <c r="Q65" s="63">
        <v>153</v>
      </c>
      <c r="R65" s="64">
        <v>963</v>
      </c>
      <c r="S65" s="63">
        <v>831</v>
      </c>
      <c r="T65" s="9"/>
      <c r="U65" s="9"/>
    </row>
    <row r="66" spans="1:21" s="10" customFormat="1" ht="18" customHeight="1">
      <c r="A66" s="9">
        <v>11</v>
      </c>
      <c r="B66" s="233" t="s">
        <v>79</v>
      </c>
      <c r="C66" s="245" t="s">
        <v>252</v>
      </c>
      <c r="D66" s="37">
        <v>11396</v>
      </c>
      <c r="E66" s="37">
        <v>8242</v>
      </c>
      <c r="F66" s="63">
        <v>5044</v>
      </c>
      <c r="G66" s="174">
        <f t="shared" si="5"/>
        <v>0.61198738170347</v>
      </c>
      <c r="H66" s="175">
        <f t="shared" si="6"/>
        <v>0.1664644503761223</v>
      </c>
      <c r="I66" s="63">
        <v>6870</v>
      </c>
      <c r="J66" s="64">
        <v>917</v>
      </c>
      <c r="K66" s="63">
        <v>377</v>
      </c>
      <c r="L66" s="63">
        <v>11</v>
      </c>
      <c r="M66" s="63">
        <v>67</v>
      </c>
      <c r="N66" s="94">
        <f t="shared" si="7"/>
        <v>78</v>
      </c>
      <c r="O66" s="63">
        <v>0</v>
      </c>
      <c r="P66" s="64">
        <v>1372</v>
      </c>
      <c r="Q66" s="63">
        <v>242</v>
      </c>
      <c r="R66" s="64">
        <v>1064</v>
      </c>
      <c r="S66" s="63">
        <v>417</v>
      </c>
      <c r="T66" s="9"/>
      <c r="U66" s="9"/>
    </row>
    <row r="67" spans="1:21" s="10" customFormat="1" ht="18" customHeight="1">
      <c r="A67" s="9">
        <v>12</v>
      </c>
      <c r="B67" s="233" t="s">
        <v>80</v>
      </c>
      <c r="C67" s="245" t="s">
        <v>200</v>
      </c>
      <c r="D67" s="37">
        <v>8528</v>
      </c>
      <c r="E67" s="37">
        <v>7884</v>
      </c>
      <c r="F67" s="63">
        <v>5687</v>
      </c>
      <c r="G67" s="174">
        <f t="shared" si="5"/>
        <v>0.7213343480466768</v>
      </c>
      <c r="H67" s="175">
        <f t="shared" si="6"/>
        <v>0.2028158295281583</v>
      </c>
      <c r="I67" s="63">
        <v>6285</v>
      </c>
      <c r="J67" s="64">
        <v>1113</v>
      </c>
      <c r="K67" s="63">
        <v>393</v>
      </c>
      <c r="L67" s="63">
        <v>9</v>
      </c>
      <c r="M67" s="63">
        <v>84</v>
      </c>
      <c r="N67" s="94">
        <f t="shared" si="7"/>
        <v>93</v>
      </c>
      <c r="O67" s="63">
        <v>0</v>
      </c>
      <c r="P67" s="64">
        <v>1599</v>
      </c>
      <c r="Q67" s="63">
        <v>32</v>
      </c>
      <c r="R67" s="64">
        <v>1065</v>
      </c>
      <c r="S67" s="63">
        <v>802</v>
      </c>
      <c r="T67" s="9"/>
      <c r="U67" s="9"/>
    </row>
    <row r="68" spans="1:21" s="12" customFormat="1" ht="18" customHeight="1">
      <c r="A68" s="11">
        <v>14</v>
      </c>
      <c r="B68" s="225" t="s">
        <v>81</v>
      </c>
      <c r="C68" s="246" t="s">
        <v>201</v>
      </c>
      <c r="D68" s="138">
        <v>32450</v>
      </c>
      <c r="E68" s="138">
        <v>30371</v>
      </c>
      <c r="F68" s="139">
        <v>13482</v>
      </c>
      <c r="G68" s="178">
        <f t="shared" si="5"/>
        <v>0.4439103091765171</v>
      </c>
      <c r="H68" s="179">
        <f t="shared" si="6"/>
        <v>0.1386849297026769</v>
      </c>
      <c r="I68" s="140">
        <v>26159</v>
      </c>
      <c r="J68" s="142">
        <v>3096</v>
      </c>
      <c r="K68" s="139">
        <v>922</v>
      </c>
      <c r="L68" s="281">
        <v>27</v>
      </c>
      <c r="M68" s="141">
        <v>167</v>
      </c>
      <c r="N68" s="98">
        <f t="shared" si="7"/>
        <v>194</v>
      </c>
      <c r="O68" s="140">
        <v>0</v>
      </c>
      <c r="P68" s="81">
        <v>4212</v>
      </c>
      <c r="Q68" s="139">
        <v>1436</v>
      </c>
      <c r="R68" s="142">
        <v>4839</v>
      </c>
      <c r="S68" s="139">
        <v>2923</v>
      </c>
      <c r="T68" s="11"/>
      <c r="U68" s="11"/>
    </row>
    <row r="69" spans="1:21" s="10" customFormat="1" ht="18" customHeight="1">
      <c r="A69" s="9">
        <v>14</v>
      </c>
      <c r="B69" s="237" t="s">
        <v>82</v>
      </c>
      <c r="C69" s="244" t="s">
        <v>202</v>
      </c>
      <c r="D69" s="66">
        <v>13421</v>
      </c>
      <c r="E69" s="66">
        <v>12634</v>
      </c>
      <c r="F69" s="67">
        <v>3972</v>
      </c>
      <c r="G69" s="176">
        <f t="shared" si="5"/>
        <v>0.3143897419661232</v>
      </c>
      <c r="H69" s="177">
        <f t="shared" si="6"/>
        <v>0.10131391483299035</v>
      </c>
      <c r="I69" s="67">
        <v>11354</v>
      </c>
      <c r="J69" s="68">
        <v>999</v>
      </c>
      <c r="K69" s="67">
        <v>225</v>
      </c>
      <c r="L69" s="67">
        <v>9</v>
      </c>
      <c r="M69" s="95">
        <v>47</v>
      </c>
      <c r="N69" s="96">
        <f t="shared" si="7"/>
        <v>56</v>
      </c>
      <c r="O69" s="67">
        <v>0</v>
      </c>
      <c r="P69" s="90">
        <v>1280</v>
      </c>
      <c r="Q69" s="67">
        <v>211</v>
      </c>
      <c r="R69" s="68">
        <v>1953</v>
      </c>
      <c r="S69" s="67">
        <v>727</v>
      </c>
      <c r="T69" s="9"/>
      <c r="U69" s="9"/>
    </row>
    <row r="70" spans="1:21" s="10" customFormat="1" ht="18" customHeight="1">
      <c r="A70" s="9">
        <v>14</v>
      </c>
      <c r="B70" s="233" t="s">
        <v>83</v>
      </c>
      <c r="C70" s="245" t="s">
        <v>16</v>
      </c>
      <c r="D70" s="37">
        <v>6172</v>
      </c>
      <c r="E70" s="37">
        <v>5530</v>
      </c>
      <c r="F70" s="63">
        <v>3682</v>
      </c>
      <c r="G70" s="174">
        <f t="shared" si="5"/>
        <v>0.6658227848101266</v>
      </c>
      <c r="H70" s="175">
        <f t="shared" si="6"/>
        <v>0.19511754068716095</v>
      </c>
      <c r="I70" s="63">
        <v>4451</v>
      </c>
      <c r="J70" s="64">
        <v>793</v>
      </c>
      <c r="K70" s="63">
        <v>249</v>
      </c>
      <c r="L70" s="63">
        <v>4</v>
      </c>
      <c r="M70" s="64">
        <v>33</v>
      </c>
      <c r="N70" s="94">
        <f t="shared" si="7"/>
        <v>37</v>
      </c>
      <c r="O70" s="63">
        <v>0</v>
      </c>
      <c r="P70" s="64">
        <v>1079</v>
      </c>
      <c r="Q70" s="63">
        <v>18</v>
      </c>
      <c r="R70" s="64">
        <v>499</v>
      </c>
      <c r="S70" s="63">
        <v>0</v>
      </c>
      <c r="T70" s="9"/>
      <c r="U70" s="9"/>
    </row>
    <row r="71" spans="1:21" s="10" customFormat="1" ht="18" customHeight="1">
      <c r="A71" s="9">
        <v>15</v>
      </c>
      <c r="B71" s="233" t="s">
        <v>84</v>
      </c>
      <c r="C71" s="245" t="s">
        <v>253</v>
      </c>
      <c r="D71" s="37">
        <v>6601</v>
      </c>
      <c r="E71" s="37">
        <v>6422</v>
      </c>
      <c r="F71" s="63">
        <v>3223</v>
      </c>
      <c r="G71" s="174">
        <f t="shared" si="5"/>
        <v>0.5018685767673622</v>
      </c>
      <c r="H71" s="175">
        <f t="shared" si="6"/>
        <v>0.14777327935222673</v>
      </c>
      <c r="I71" s="63">
        <v>5473</v>
      </c>
      <c r="J71" s="64">
        <v>652</v>
      </c>
      <c r="K71" s="63">
        <v>243</v>
      </c>
      <c r="L71" s="63">
        <v>8</v>
      </c>
      <c r="M71" s="64">
        <v>46</v>
      </c>
      <c r="N71" s="94">
        <f t="shared" si="7"/>
        <v>54</v>
      </c>
      <c r="O71" s="63">
        <v>0</v>
      </c>
      <c r="P71" s="64">
        <v>949</v>
      </c>
      <c r="Q71" s="63">
        <v>44</v>
      </c>
      <c r="R71" s="64">
        <v>388</v>
      </c>
      <c r="S71" s="63">
        <v>282</v>
      </c>
      <c r="T71" s="9"/>
      <c r="U71" s="9"/>
    </row>
    <row r="72" spans="1:21" s="10" customFormat="1" ht="18" customHeight="1">
      <c r="A72" s="9">
        <v>22</v>
      </c>
      <c r="B72" s="233" t="s">
        <v>85</v>
      </c>
      <c r="C72" s="245" t="s">
        <v>214</v>
      </c>
      <c r="D72" s="37">
        <v>5953</v>
      </c>
      <c r="E72" s="37">
        <v>5665</v>
      </c>
      <c r="F72" s="63">
        <v>2873</v>
      </c>
      <c r="G72" s="174">
        <f t="shared" si="5"/>
        <v>0.5071491615180935</v>
      </c>
      <c r="H72" s="175">
        <f t="shared" si="6"/>
        <v>0.15145631067961166</v>
      </c>
      <c r="I72" s="63">
        <v>4807</v>
      </c>
      <c r="J72" s="64">
        <v>643</v>
      </c>
      <c r="K72" s="63">
        <v>180</v>
      </c>
      <c r="L72" s="63">
        <v>3</v>
      </c>
      <c r="M72" s="64">
        <v>32</v>
      </c>
      <c r="N72" s="94">
        <f t="shared" si="7"/>
        <v>35</v>
      </c>
      <c r="O72" s="63">
        <v>0</v>
      </c>
      <c r="P72" s="64">
        <v>858</v>
      </c>
      <c r="Q72" s="63">
        <v>159</v>
      </c>
      <c r="R72" s="64">
        <v>976</v>
      </c>
      <c r="S72" s="63">
        <v>176</v>
      </c>
      <c r="T72" s="9"/>
      <c r="U72" s="9"/>
    </row>
    <row r="73" spans="1:21" s="10" customFormat="1" ht="18" customHeight="1">
      <c r="A73" s="9">
        <v>22</v>
      </c>
      <c r="B73" s="230" t="s">
        <v>86</v>
      </c>
      <c r="C73" s="247" t="s">
        <v>254</v>
      </c>
      <c r="D73" s="84">
        <v>7334</v>
      </c>
      <c r="E73" s="84">
        <v>4947</v>
      </c>
      <c r="F73" s="81">
        <v>1637</v>
      </c>
      <c r="G73" s="178">
        <f t="shared" si="5"/>
        <v>0.33090762078027086</v>
      </c>
      <c r="H73" s="179">
        <f t="shared" si="6"/>
        <v>0.11117849201536284</v>
      </c>
      <c r="I73" s="81">
        <v>4397</v>
      </c>
      <c r="J73" s="86">
        <v>418</v>
      </c>
      <c r="K73" s="81">
        <v>108</v>
      </c>
      <c r="L73" s="81">
        <v>3</v>
      </c>
      <c r="M73" s="86">
        <v>21</v>
      </c>
      <c r="N73" s="98">
        <f t="shared" si="7"/>
        <v>24</v>
      </c>
      <c r="O73" s="81">
        <v>0</v>
      </c>
      <c r="P73" s="81">
        <v>550</v>
      </c>
      <c r="Q73" s="81">
        <v>116</v>
      </c>
      <c r="R73" s="86">
        <v>674</v>
      </c>
      <c r="S73" s="81">
        <v>25</v>
      </c>
      <c r="T73" s="9"/>
      <c r="U73" s="9"/>
    </row>
    <row r="74" spans="1:21" s="10" customFormat="1" ht="18" customHeight="1">
      <c r="A74" s="9">
        <v>23</v>
      </c>
      <c r="B74" s="237" t="s">
        <v>87</v>
      </c>
      <c r="C74" s="244" t="s">
        <v>8</v>
      </c>
      <c r="D74" s="66">
        <v>18841</v>
      </c>
      <c r="E74" s="66">
        <v>18813</v>
      </c>
      <c r="F74" s="67">
        <v>6802</v>
      </c>
      <c r="G74" s="176">
        <f t="shared" si="5"/>
        <v>0.36155849678413865</v>
      </c>
      <c r="H74" s="177">
        <f t="shared" si="6"/>
        <v>0.10418327752086323</v>
      </c>
      <c r="I74" s="67">
        <v>16853</v>
      </c>
      <c r="J74" s="68">
        <v>1399</v>
      </c>
      <c r="K74" s="67">
        <v>468</v>
      </c>
      <c r="L74" s="67">
        <v>17</v>
      </c>
      <c r="M74" s="68">
        <v>76</v>
      </c>
      <c r="N74" s="96">
        <f t="shared" si="7"/>
        <v>93</v>
      </c>
      <c r="O74" s="67">
        <v>0</v>
      </c>
      <c r="P74" s="90">
        <v>1960</v>
      </c>
      <c r="Q74" s="67">
        <v>803</v>
      </c>
      <c r="R74" s="68">
        <v>2853</v>
      </c>
      <c r="S74" s="67">
        <v>1092</v>
      </c>
      <c r="T74" s="9"/>
      <c r="U74" s="9"/>
    </row>
    <row r="75" spans="1:21" s="10" customFormat="1" ht="18" customHeight="1">
      <c r="A75" s="9">
        <v>26</v>
      </c>
      <c r="B75" s="233" t="s">
        <v>88</v>
      </c>
      <c r="C75" s="245" t="s">
        <v>203</v>
      </c>
      <c r="D75" s="37">
        <v>11125</v>
      </c>
      <c r="E75" s="37">
        <v>10530</v>
      </c>
      <c r="F75" s="63">
        <v>4814</v>
      </c>
      <c r="G75" s="174">
        <f t="shared" si="5"/>
        <v>0.45716999050332385</v>
      </c>
      <c r="H75" s="175">
        <f t="shared" si="6"/>
        <v>0.1469135802469136</v>
      </c>
      <c r="I75" s="63">
        <v>8983</v>
      </c>
      <c r="J75" s="64">
        <v>1118</v>
      </c>
      <c r="K75" s="63">
        <v>384</v>
      </c>
      <c r="L75" s="63">
        <v>4</v>
      </c>
      <c r="M75" s="64">
        <v>41</v>
      </c>
      <c r="N75" s="94">
        <f t="shared" si="7"/>
        <v>45</v>
      </c>
      <c r="O75" s="63">
        <v>0</v>
      </c>
      <c r="P75" s="64">
        <v>1547</v>
      </c>
      <c r="Q75" s="63">
        <v>552</v>
      </c>
      <c r="R75" s="64">
        <v>1453</v>
      </c>
      <c r="S75" s="63">
        <v>814</v>
      </c>
      <c r="T75" s="9"/>
      <c r="U75" s="9"/>
    </row>
    <row r="76" spans="1:21" s="12" customFormat="1" ht="18" customHeight="1">
      <c r="A76" s="11">
        <v>27</v>
      </c>
      <c r="B76" s="233" t="s">
        <v>89</v>
      </c>
      <c r="C76" s="245" t="s">
        <v>204</v>
      </c>
      <c r="D76" s="37">
        <v>21140</v>
      </c>
      <c r="E76" s="37">
        <v>18962</v>
      </c>
      <c r="F76" s="63">
        <v>13220</v>
      </c>
      <c r="G76" s="174">
        <f t="shared" si="5"/>
        <v>0.6971838413669444</v>
      </c>
      <c r="H76" s="175">
        <f t="shared" si="6"/>
        <v>0.202352072566185</v>
      </c>
      <c r="I76" s="63">
        <v>15125</v>
      </c>
      <c r="J76" s="64">
        <v>2594</v>
      </c>
      <c r="K76" s="63">
        <v>1050</v>
      </c>
      <c r="L76" s="63">
        <v>27</v>
      </c>
      <c r="M76" s="64">
        <v>166</v>
      </c>
      <c r="N76" s="94">
        <f t="shared" si="7"/>
        <v>193</v>
      </c>
      <c r="O76" s="63">
        <v>0</v>
      </c>
      <c r="P76" s="64">
        <v>3837</v>
      </c>
      <c r="Q76" s="63">
        <v>668</v>
      </c>
      <c r="R76" s="64">
        <v>2129</v>
      </c>
      <c r="S76" s="63">
        <v>1103</v>
      </c>
      <c r="T76" s="11"/>
      <c r="U76" s="11"/>
    </row>
    <row r="77" spans="1:21" s="10" customFormat="1" ht="18" customHeight="1">
      <c r="A77" s="9">
        <v>27</v>
      </c>
      <c r="B77" s="233" t="s">
        <v>90</v>
      </c>
      <c r="C77" s="245" t="s">
        <v>217</v>
      </c>
      <c r="D77" s="37">
        <v>7718</v>
      </c>
      <c r="E77" s="37">
        <v>7210</v>
      </c>
      <c r="F77" s="63">
        <v>5696</v>
      </c>
      <c r="G77" s="174">
        <f t="shared" si="5"/>
        <v>0.7900138696255201</v>
      </c>
      <c r="H77" s="175">
        <f t="shared" si="6"/>
        <v>0.2158113730929265</v>
      </c>
      <c r="I77" s="63">
        <v>5654</v>
      </c>
      <c r="J77" s="64">
        <v>1040</v>
      </c>
      <c r="K77" s="63">
        <v>434</v>
      </c>
      <c r="L77" s="63">
        <v>82</v>
      </c>
      <c r="M77" s="145">
        <v>0</v>
      </c>
      <c r="N77" s="94">
        <f t="shared" si="7"/>
        <v>82</v>
      </c>
      <c r="O77" s="63">
        <v>0</v>
      </c>
      <c r="P77" s="64">
        <v>1556</v>
      </c>
      <c r="Q77" s="63">
        <v>56</v>
      </c>
      <c r="R77" s="64">
        <v>849</v>
      </c>
      <c r="S77" s="63">
        <v>11</v>
      </c>
      <c r="T77" s="9"/>
      <c r="U77" s="9"/>
    </row>
    <row r="78" spans="1:21" s="12" customFormat="1" ht="18" customHeight="1">
      <c r="A78" s="11">
        <v>28</v>
      </c>
      <c r="B78" s="230" t="s">
        <v>91</v>
      </c>
      <c r="C78" s="247" t="s">
        <v>205</v>
      </c>
      <c r="D78" s="84">
        <v>13245</v>
      </c>
      <c r="E78" s="84">
        <v>12782</v>
      </c>
      <c r="F78" s="81">
        <v>7223</v>
      </c>
      <c r="G78" s="178">
        <f t="shared" si="5"/>
        <v>0.565091534971053</v>
      </c>
      <c r="H78" s="179">
        <f t="shared" si="6"/>
        <v>0.15686121107807854</v>
      </c>
      <c r="I78" s="81">
        <v>10777</v>
      </c>
      <c r="J78" s="86">
        <v>1358</v>
      </c>
      <c r="K78" s="81">
        <v>532</v>
      </c>
      <c r="L78" s="81">
        <v>12</v>
      </c>
      <c r="M78" s="86">
        <v>103</v>
      </c>
      <c r="N78" s="98">
        <f t="shared" si="7"/>
        <v>115</v>
      </c>
      <c r="O78" s="81">
        <v>0</v>
      </c>
      <c r="P78" s="80">
        <v>2005</v>
      </c>
      <c r="Q78" s="81">
        <v>820</v>
      </c>
      <c r="R78" s="86">
        <v>2892</v>
      </c>
      <c r="S78" s="81">
        <v>1500</v>
      </c>
      <c r="T78" s="11"/>
      <c r="U78" s="11"/>
    </row>
    <row r="79" spans="1:21" s="10" customFormat="1" ht="18" customHeight="1">
      <c r="A79" s="9">
        <v>33</v>
      </c>
      <c r="B79" s="238" t="s">
        <v>92</v>
      </c>
      <c r="C79" s="248" t="s">
        <v>219</v>
      </c>
      <c r="D79" s="88">
        <v>6604</v>
      </c>
      <c r="E79" s="88">
        <v>5877</v>
      </c>
      <c r="F79" s="89">
        <v>4283</v>
      </c>
      <c r="G79" s="176">
        <f t="shared" si="5"/>
        <v>0.7287731835970733</v>
      </c>
      <c r="H79" s="177">
        <f t="shared" si="6"/>
        <v>0.2140547898587715</v>
      </c>
      <c r="I79" s="89">
        <v>4619</v>
      </c>
      <c r="J79" s="90">
        <v>871</v>
      </c>
      <c r="K79" s="89">
        <v>336</v>
      </c>
      <c r="L79" s="89">
        <v>6</v>
      </c>
      <c r="M79" s="90">
        <v>45</v>
      </c>
      <c r="N79" s="96">
        <f t="shared" si="7"/>
        <v>51</v>
      </c>
      <c r="O79" s="89">
        <v>0</v>
      </c>
      <c r="P79" s="67">
        <v>1258</v>
      </c>
      <c r="Q79" s="89">
        <v>343</v>
      </c>
      <c r="R79" s="90">
        <v>1623</v>
      </c>
      <c r="S79" s="89">
        <v>156</v>
      </c>
      <c r="T79" s="9"/>
      <c r="U79" s="9"/>
    </row>
    <row r="80" spans="1:21" s="10" customFormat="1" ht="18" customHeight="1">
      <c r="A80" s="9">
        <v>34</v>
      </c>
      <c r="B80" s="233" t="s">
        <v>93</v>
      </c>
      <c r="C80" s="245" t="s">
        <v>206</v>
      </c>
      <c r="D80" s="37">
        <v>11550</v>
      </c>
      <c r="E80" s="37">
        <v>10283</v>
      </c>
      <c r="F80" s="63">
        <v>4718</v>
      </c>
      <c r="G80" s="174">
        <f t="shared" si="5"/>
        <v>0.45881552076242343</v>
      </c>
      <c r="H80" s="175">
        <f t="shared" si="6"/>
        <v>0.146552562481766</v>
      </c>
      <c r="I80" s="63">
        <v>8776</v>
      </c>
      <c r="J80" s="64">
        <v>1096</v>
      </c>
      <c r="K80" s="63">
        <v>327</v>
      </c>
      <c r="L80" s="63">
        <v>84</v>
      </c>
      <c r="M80" s="145">
        <v>0</v>
      </c>
      <c r="N80" s="94">
        <f t="shared" si="7"/>
        <v>84</v>
      </c>
      <c r="O80" s="63">
        <v>0</v>
      </c>
      <c r="P80" s="64">
        <v>1507</v>
      </c>
      <c r="Q80" s="63">
        <v>119</v>
      </c>
      <c r="R80" s="64">
        <v>870</v>
      </c>
      <c r="S80" s="28">
        <v>48</v>
      </c>
      <c r="T80" s="9"/>
      <c r="U80" s="9"/>
    </row>
    <row r="81" spans="1:21" s="10" customFormat="1" ht="18" customHeight="1">
      <c r="A81" s="9">
        <v>40</v>
      </c>
      <c r="B81" s="233" t="s">
        <v>94</v>
      </c>
      <c r="C81" s="245" t="s">
        <v>9</v>
      </c>
      <c r="D81" s="37">
        <v>8425</v>
      </c>
      <c r="E81" s="37">
        <v>4628</v>
      </c>
      <c r="F81" s="63">
        <v>4928</v>
      </c>
      <c r="G81" s="174">
        <f t="shared" si="5"/>
        <v>1.0648228176318064</v>
      </c>
      <c r="H81" s="175">
        <f t="shared" si="6"/>
        <v>0.2696629213483146</v>
      </c>
      <c r="I81" s="63">
        <v>3380</v>
      </c>
      <c r="J81" s="64">
        <v>761</v>
      </c>
      <c r="K81" s="63">
        <v>355</v>
      </c>
      <c r="L81" s="63">
        <v>35</v>
      </c>
      <c r="M81" s="64">
        <v>97</v>
      </c>
      <c r="N81" s="94">
        <f t="shared" si="7"/>
        <v>132</v>
      </c>
      <c r="O81" s="63">
        <v>0</v>
      </c>
      <c r="P81" s="64">
        <v>1248</v>
      </c>
      <c r="Q81" s="63">
        <v>134</v>
      </c>
      <c r="R81" s="64">
        <v>696</v>
      </c>
      <c r="S81" s="63">
        <v>33</v>
      </c>
      <c r="T81" s="9"/>
      <c r="U81" s="9"/>
    </row>
    <row r="82" spans="1:21" s="10" customFormat="1" ht="18" customHeight="1">
      <c r="A82" s="9">
        <v>40</v>
      </c>
      <c r="B82" s="233" t="s">
        <v>95</v>
      </c>
      <c r="C82" s="245" t="s">
        <v>255</v>
      </c>
      <c r="D82" s="37">
        <v>14219</v>
      </c>
      <c r="E82" s="37">
        <v>13667</v>
      </c>
      <c r="F82" s="63">
        <v>7561</v>
      </c>
      <c r="G82" s="174">
        <f t="shared" si="5"/>
        <v>0.5532304090144143</v>
      </c>
      <c r="H82" s="175">
        <f t="shared" si="6"/>
        <v>0.17099582937001537</v>
      </c>
      <c r="I82" s="63">
        <v>11330</v>
      </c>
      <c r="J82" s="64">
        <v>1751</v>
      </c>
      <c r="K82" s="63">
        <v>475</v>
      </c>
      <c r="L82" s="63">
        <v>12</v>
      </c>
      <c r="M82" s="64">
        <v>98</v>
      </c>
      <c r="N82" s="94">
        <f t="shared" si="7"/>
        <v>110</v>
      </c>
      <c r="O82" s="63">
        <v>1</v>
      </c>
      <c r="P82" s="64">
        <v>2337</v>
      </c>
      <c r="Q82" s="63">
        <v>360</v>
      </c>
      <c r="R82" s="64">
        <v>1547</v>
      </c>
      <c r="S82" s="63">
        <v>390</v>
      </c>
      <c r="T82" s="9"/>
      <c r="U82" s="9"/>
    </row>
    <row r="83" spans="1:21" s="10" customFormat="1" ht="18" customHeight="1">
      <c r="A83" s="9">
        <v>43</v>
      </c>
      <c r="B83" s="225" t="s">
        <v>96</v>
      </c>
      <c r="C83" s="249" t="s">
        <v>320</v>
      </c>
      <c r="D83" s="77">
        <v>7075</v>
      </c>
      <c r="E83" s="77">
        <v>6623</v>
      </c>
      <c r="F83" s="79">
        <v>7045</v>
      </c>
      <c r="G83" s="178">
        <f t="shared" si="5"/>
        <v>1.0637173486335498</v>
      </c>
      <c r="H83" s="179">
        <f t="shared" si="6"/>
        <v>0.271176204137098</v>
      </c>
      <c r="I83" s="79">
        <v>4827</v>
      </c>
      <c r="J83" s="80">
        <v>1139</v>
      </c>
      <c r="K83" s="79">
        <v>546</v>
      </c>
      <c r="L83" s="79">
        <v>11</v>
      </c>
      <c r="M83" s="80">
        <v>100</v>
      </c>
      <c r="N83" s="98">
        <f t="shared" si="7"/>
        <v>111</v>
      </c>
      <c r="O83" s="79">
        <v>0</v>
      </c>
      <c r="P83" s="80">
        <v>1796</v>
      </c>
      <c r="Q83" s="79">
        <v>1292</v>
      </c>
      <c r="R83" s="80">
        <v>1565</v>
      </c>
      <c r="S83" s="79">
        <v>585</v>
      </c>
      <c r="T83" s="9"/>
      <c r="U83" s="9"/>
    </row>
    <row r="84" spans="1:21" s="10" customFormat="1" ht="18" customHeight="1">
      <c r="A84" s="9">
        <v>1</v>
      </c>
      <c r="B84" s="237" t="s">
        <v>97</v>
      </c>
      <c r="C84" s="250" t="s">
        <v>207</v>
      </c>
      <c r="D84" s="66">
        <v>2724</v>
      </c>
      <c r="E84" s="66">
        <v>2510</v>
      </c>
      <c r="F84" s="67">
        <v>1443</v>
      </c>
      <c r="G84" s="176">
        <f t="shared" si="5"/>
        <v>0.5749003984063745</v>
      </c>
      <c r="H84" s="177">
        <f t="shared" si="6"/>
        <v>0.15258964143426296</v>
      </c>
      <c r="I84" s="67">
        <v>2127</v>
      </c>
      <c r="J84" s="68">
        <v>260</v>
      </c>
      <c r="K84" s="67">
        <v>106</v>
      </c>
      <c r="L84" s="67">
        <v>0</v>
      </c>
      <c r="M84" s="68">
        <v>17</v>
      </c>
      <c r="N84" s="96">
        <f t="shared" si="7"/>
        <v>17</v>
      </c>
      <c r="O84" s="67">
        <v>0</v>
      </c>
      <c r="P84" s="67">
        <v>383</v>
      </c>
      <c r="Q84" s="67">
        <v>34</v>
      </c>
      <c r="R84" s="68">
        <v>355</v>
      </c>
      <c r="S84" s="67">
        <v>102</v>
      </c>
      <c r="T84" s="9"/>
      <c r="U84" s="9"/>
    </row>
    <row r="85" spans="1:21" s="10" customFormat="1" ht="18" customHeight="1">
      <c r="A85" s="9">
        <v>1</v>
      </c>
      <c r="B85" s="233" t="s">
        <v>98</v>
      </c>
      <c r="C85" s="251" t="s">
        <v>256</v>
      </c>
      <c r="D85" s="37">
        <v>1723</v>
      </c>
      <c r="E85" s="291">
        <v>1577</v>
      </c>
      <c r="F85" s="286">
        <v>1331</v>
      </c>
      <c r="G85" s="174">
        <f t="shared" si="5"/>
        <v>0.844007609384908</v>
      </c>
      <c r="H85" s="175">
        <f t="shared" si="6"/>
        <v>0.23335447051363348</v>
      </c>
      <c r="I85" s="28">
        <v>1209</v>
      </c>
      <c r="J85" s="292">
        <v>257</v>
      </c>
      <c r="K85" s="286">
        <v>92</v>
      </c>
      <c r="L85" s="286">
        <v>5</v>
      </c>
      <c r="M85" s="29">
        <v>14</v>
      </c>
      <c r="N85" s="94">
        <f t="shared" si="7"/>
        <v>19</v>
      </c>
      <c r="O85" s="28">
        <v>0</v>
      </c>
      <c r="P85" s="64">
        <v>368</v>
      </c>
      <c r="Q85" s="28">
        <v>103</v>
      </c>
      <c r="R85" s="29">
        <v>72</v>
      </c>
      <c r="S85" s="28">
        <v>83</v>
      </c>
      <c r="T85" s="9"/>
      <c r="U85" s="9"/>
    </row>
    <row r="86" spans="1:21" s="10" customFormat="1" ht="18" customHeight="1">
      <c r="A86" s="9">
        <v>2</v>
      </c>
      <c r="B86" s="233" t="s">
        <v>99</v>
      </c>
      <c r="C86" s="245" t="s">
        <v>257</v>
      </c>
      <c r="D86" s="37">
        <v>2240</v>
      </c>
      <c r="E86" s="37">
        <v>2153</v>
      </c>
      <c r="F86" s="63">
        <v>1877</v>
      </c>
      <c r="G86" s="174">
        <f t="shared" si="5"/>
        <v>0.8718067812354854</v>
      </c>
      <c r="H86" s="175">
        <f t="shared" si="6"/>
        <v>0.231769623780771</v>
      </c>
      <c r="I86" s="63">
        <v>1654</v>
      </c>
      <c r="J86" s="64">
        <v>333</v>
      </c>
      <c r="K86" s="63">
        <v>148</v>
      </c>
      <c r="L86" s="63">
        <v>18</v>
      </c>
      <c r="M86" s="145">
        <v>0</v>
      </c>
      <c r="N86" s="94">
        <f t="shared" si="7"/>
        <v>18</v>
      </c>
      <c r="O86" s="63">
        <v>0</v>
      </c>
      <c r="P86" s="64">
        <v>499</v>
      </c>
      <c r="Q86" s="63">
        <v>62</v>
      </c>
      <c r="R86" s="64">
        <v>257</v>
      </c>
      <c r="S86" s="63">
        <v>749</v>
      </c>
      <c r="T86" s="9"/>
      <c r="U86" s="9"/>
    </row>
    <row r="87" spans="1:21" s="10" customFormat="1" ht="18" customHeight="1">
      <c r="A87" s="9">
        <v>3</v>
      </c>
      <c r="B87" s="233" t="s">
        <v>100</v>
      </c>
      <c r="C87" s="245" t="s">
        <v>258</v>
      </c>
      <c r="D87" s="37">
        <v>2534</v>
      </c>
      <c r="E87" s="37">
        <v>2467</v>
      </c>
      <c r="F87" s="63">
        <v>1940</v>
      </c>
      <c r="G87" s="174">
        <f t="shared" si="5"/>
        <v>0.7863802188893393</v>
      </c>
      <c r="H87" s="175">
        <f t="shared" si="6"/>
        <v>0.21807863802188893</v>
      </c>
      <c r="I87" s="63">
        <v>1929</v>
      </c>
      <c r="J87" s="64">
        <v>370</v>
      </c>
      <c r="K87" s="63">
        <v>139</v>
      </c>
      <c r="L87" s="63">
        <v>6</v>
      </c>
      <c r="M87" s="64">
        <v>23</v>
      </c>
      <c r="N87" s="94">
        <f t="shared" si="7"/>
        <v>29</v>
      </c>
      <c r="O87" s="63">
        <v>0</v>
      </c>
      <c r="P87" s="64">
        <v>538</v>
      </c>
      <c r="Q87" s="63">
        <v>32</v>
      </c>
      <c r="R87" s="64">
        <v>225</v>
      </c>
      <c r="S87" s="63">
        <v>178</v>
      </c>
      <c r="T87" s="9"/>
      <c r="U87" s="9"/>
    </row>
    <row r="88" spans="1:21" s="10" customFormat="1" ht="18" customHeight="1">
      <c r="A88" s="9">
        <v>5</v>
      </c>
      <c r="B88" s="230" t="s">
        <v>101</v>
      </c>
      <c r="C88" s="246" t="s">
        <v>208</v>
      </c>
      <c r="D88" s="84">
        <v>2455</v>
      </c>
      <c r="E88" s="84">
        <v>2331</v>
      </c>
      <c r="F88" s="81">
        <v>2268</v>
      </c>
      <c r="G88" s="178">
        <f t="shared" si="5"/>
        <v>0.972972972972973</v>
      </c>
      <c r="H88" s="179">
        <f t="shared" si="6"/>
        <v>0.25053625053625056</v>
      </c>
      <c r="I88" s="81">
        <v>1747</v>
      </c>
      <c r="J88" s="86">
        <v>374</v>
      </c>
      <c r="K88" s="81">
        <v>168</v>
      </c>
      <c r="L88" s="81">
        <v>5</v>
      </c>
      <c r="M88" s="86">
        <v>37</v>
      </c>
      <c r="N88" s="98">
        <f t="shared" si="7"/>
        <v>42</v>
      </c>
      <c r="O88" s="81">
        <v>0</v>
      </c>
      <c r="P88" s="81">
        <v>584</v>
      </c>
      <c r="Q88" s="81">
        <v>70</v>
      </c>
      <c r="R88" s="86">
        <v>298</v>
      </c>
      <c r="S88" s="81">
        <v>187</v>
      </c>
      <c r="T88" s="9"/>
      <c r="U88" s="9"/>
    </row>
    <row r="89" spans="1:20" s="10" customFormat="1" ht="18" customHeight="1">
      <c r="A89" s="9">
        <v>7</v>
      </c>
      <c r="B89" s="237" t="s">
        <v>102</v>
      </c>
      <c r="C89" s="252" t="s">
        <v>209</v>
      </c>
      <c r="D89" s="66">
        <v>2669</v>
      </c>
      <c r="E89" s="66">
        <v>2455</v>
      </c>
      <c r="F89" s="67">
        <v>2831</v>
      </c>
      <c r="G89" s="176">
        <f t="shared" si="5"/>
        <v>1.1531568228105906</v>
      </c>
      <c r="H89" s="177">
        <f t="shared" si="6"/>
        <v>0.28676171079429735</v>
      </c>
      <c r="I89" s="67">
        <v>1751</v>
      </c>
      <c r="J89" s="68">
        <v>445</v>
      </c>
      <c r="K89" s="67">
        <v>213</v>
      </c>
      <c r="L89" s="67">
        <v>4</v>
      </c>
      <c r="M89" s="68">
        <v>42</v>
      </c>
      <c r="N89" s="96">
        <f t="shared" si="7"/>
        <v>46</v>
      </c>
      <c r="O89" s="67">
        <v>0</v>
      </c>
      <c r="P89" s="90">
        <v>704</v>
      </c>
      <c r="Q89" s="67">
        <v>145</v>
      </c>
      <c r="R89" s="68">
        <v>397</v>
      </c>
      <c r="S89" s="67">
        <v>158</v>
      </c>
      <c r="T89" s="9"/>
    </row>
    <row r="90" spans="1:20" s="10" customFormat="1" ht="18" customHeight="1">
      <c r="A90" s="9">
        <v>7</v>
      </c>
      <c r="B90" s="233" t="s">
        <v>103</v>
      </c>
      <c r="C90" s="248" t="s">
        <v>10</v>
      </c>
      <c r="D90" s="43">
        <v>2594</v>
      </c>
      <c r="E90" s="43">
        <v>2342</v>
      </c>
      <c r="F90" s="34">
        <v>2372</v>
      </c>
      <c r="G90" s="174">
        <f t="shared" si="5"/>
        <v>1.0128095644748079</v>
      </c>
      <c r="H90" s="175">
        <f t="shared" si="6"/>
        <v>0.2600341588385995</v>
      </c>
      <c r="I90" s="266">
        <v>1733</v>
      </c>
      <c r="J90" s="33">
        <v>382</v>
      </c>
      <c r="K90" s="34">
        <v>191</v>
      </c>
      <c r="L90" s="34">
        <v>6</v>
      </c>
      <c r="M90" s="267">
        <v>30</v>
      </c>
      <c r="N90" s="94">
        <f t="shared" si="7"/>
        <v>36</v>
      </c>
      <c r="O90" s="266">
        <v>0</v>
      </c>
      <c r="P90" s="64">
        <v>609</v>
      </c>
      <c r="Q90" s="266">
        <v>19</v>
      </c>
      <c r="R90" s="267">
        <v>217</v>
      </c>
      <c r="S90" s="266">
        <v>0</v>
      </c>
      <c r="T90" s="9"/>
    </row>
    <row r="91" spans="1:20" s="10" customFormat="1" ht="18" customHeight="1">
      <c r="A91" s="9">
        <v>9</v>
      </c>
      <c r="B91" s="233" t="s">
        <v>104</v>
      </c>
      <c r="C91" s="245" t="s">
        <v>11</v>
      </c>
      <c r="D91" s="43">
        <v>5018</v>
      </c>
      <c r="E91" s="43">
        <v>4705</v>
      </c>
      <c r="F91" s="34">
        <v>2964</v>
      </c>
      <c r="G91" s="174">
        <f t="shared" si="5"/>
        <v>0.6299681190223166</v>
      </c>
      <c r="H91" s="175">
        <f t="shared" si="6"/>
        <v>0.17088204038257174</v>
      </c>
      <c r="I91" s="266">
        <v>3901</v>
      </c>
      <c r="J91" s="33">
        <v>580</v>
      </c>
      <c r="K91" s="34">
        <v>189</v>
      </c>
      <c r="L91" s="34">
        <v>2</v>
      </c>
      <c r="M91" s="267">
        <v>33</v>
      </c>
      <c r="N91" s="94">
        <f t="shared" si="7"/>
        <v>35</v>
      </c>
      <c r="O91" s="266">
        <v>0</v>
      </c>
      <c r="P91" s="64">
        <v>804</v>
      </c>
      <c r="Q91" s="266">
        <v>213</v>
      </c>
      <c r="R91" s="267">
        <v>640</v>
      </c>
      <c r="S91" s="266">
        <v>328</v>
      </c>
      <c r="T91" s="9"/>
    </row>
    <row r="92" spans="1:21" s="10" customFormat="1" ht="18" customHeight="1">
      <c r="A92" s="9">
        <v>10</v>
      </c>
      <c r="B92" s="233" t="s">
        <v>105</v>
      </c>
      <c r="C92" s="245" t="s">
        <v>259</v>
      </c>
      <c r="D92" s="37">
        <v>2901</v>
      </c>
      <c r="E92" s="37">
        <v>2756</v>
      </c>
      <c r="F92" s="63">
        <v>1940</v>
      </c>
      <c r="G92" s="174">
        <f t="shared" si="5"/>
        <v>0.7039187227866474</v>
      </c>
      <c r="H92" s="175">
        <f t="shared" si="6"/>
        <v>0.19920174165457186</v>
      </c>
      <c r="I92" s="63">
        <v>2207</v>
      </c>
      <c r="J92" s="64">
        <v>405</v>
      </c>
      <c r="K92" s="63">
        <v>119</v>
      </c>
      <c r="L92" s="63">
        <v>4</v>
      </c>
      <c r="M92" s="64">
        <v>21</v>
      </c>
      <c r="N92" s="94">
        <f t="shared" si="7"/>
        <v>25</v>
      </c>
      <c r="O92" s="63">
        <v>0</v>
      </c>
      <c r="P92" s="64">
        <v>549</v>
      </c>
      <c r="Q92" s="63">
        <v>28</v>
      </c>
      <c r="R92" s="64">
        <v>280</v>
      </c>
      <c r="S92" s="63">
        <v>200</v>
      </c>
      <c r="T92" s="9"/>
      <c r="U92" s="9"/>
    </row>
    <row r="93" spans="1:21" s="10" customFormat="1" ht="18" customHeight="1">
      <c r="A93" s="9">
        <v>10</v>
      </c>
      <c r="B93" s="230" t="s">
        <v>106</v>
      </c>
      <c r="C93" s="246" t="s">
        <v>299</v>
      </c>
      <c r="D93" s="302">
        <v>3351</v>
      </c>
      <c r="E93" s="302">
        <v>3257</v>
      </c>
      <c r="F93" s="303">
        <v>1945</v>
      </c>
      <c r="G93" s="178">
        <f t="shared" si="5"/>
        <v>0.5971753147067854</v>
      </c>
      <c r="H93" s="179">
        <f t="shared" si="6"/>
        <v>0.15597175314706785</v>
      </c>
      <c r="I93" s="268">
        <v>2749</v>
      </c>
      <c r="J93" s="309">
        <v>349</v>
      </c>
      <c r="K93" s="303">
        <v>130</v>
      </c>
      <c r="L93" s="303">
        <v>4</v>
      </c>
      <c r="M93" s="273">
        <v>25</v>
      </c>
      <c r="N93" s="98">
        <f t="shared" si="7"/>
        <v>29</v>
      </c>
      <c r="O93" s="274">
        <v>0</v>
      </c>
      <c r="P93" s="80">
        <v>508</v>
      </c>
      <c r="Q93" s="274">
        <v>4</v>
      </c>
      <c r="R93" s="273">
        <v>377</v>
      </c>
      <c r="S93" s="274">
        <v>191</v>
      </c>
      <c r="T93" s="9"/>
      <c r="U93" s="9"/>
    </row>
    <row r="94" spans="1:21" s="10" customFormat="1" ht="18" customHeight="1">
      <c r="A94" s="9">
        <v>11</v>
      </c>
      <c r="B94" s="237" t="s">
        <v>107</v>
      </c>
      <c r="C94" s="252" t="s">
        <v>243</v>
      </c>
      <c r="D94" s="66">
        <v>2910</v>
      </c>
      <c r="E94" s="66">
        <v>2745</v>
      </c>
      <c r="F94" s="67">
        <v>1450</v>
      </c>
      <c r="G94" s="176">
        <f t="shared" si="5"/>
        <v>0.5282331511839709</v>
      </c>
      <c r="H94" s="177">
        <f t="shared" si="6"/>
        <v>0.15482695810564662</v>
      </c>
      <c r="I94" s="67">
        <v>2320</v>
      </c>
      <c r="J94" s="68">
        <v>302</v>
      </c>
      <c r="K94" s="67">
        <v>105</v>
      </c>
      <c r="L94" s="67">
        <v>5</v>
      </c>
      <c r="M94" s="68">
        <v>13</v>
      </c>
      <c r="N94" s="96">
        <f t="shared" si="7"/>
        <v>18</v>
      </c>
      <c r="O94" s="67">
        <v>0</v>
      </c>
      <c r="P94" s="67">
        <v>425</v>
      </c>
      <c r="Q94" s="67">
        <v>68</v>
      </c>
      <c r="R94" s="68">
        <v>212</v>
      </c>
      <c r="S94" s="89">
        <v>116</v>
      </c>
      <c r="T94" s="9"/>
      <c r="U94" s="9"/>
    </row>
    <row r="95" spans="1:21" s="10" customFormat="1" ht="18" customHeight="1">
      <c r="A95" s="9">
        <v>12</v>
      </c>
      <c r="B95" s="233" t="s">
        <v>108</v>
      </c>
      <c r="C95" s="248" t="s">
        <v>244</v>
      </c>
      <c r="D95" s="37">
        <v>5985</v>
      </c>
      <c r="E95" s="37">
        <v>5137</v>
      </c>
      <c r="F95" s="63">
        <v>2357</v>
      </c>
      <c r="G95" s="174">
        <f t="shared" si="5"/>
        <v>0.45882810979170724</v>
      </c>
      <c r="H95" s="175">
        <f t="shared" si="6"/>
        <v>0.13879696320809812</v>
      </c>
      <c r="I95" s="63">
        <v>4424</v>
      </c>
      <c r="J95" s="64">
        <v>508</v>
      </c>
      <c r="K95" s="63">
        <v>169</v>
      </c>
      <c r="L95" s="63">
        <v>2</v>
      </c>
      <c r="M95" s="64">
        <v>34</v>
      </c>
      <c r="N95" s="94">
        <f t="shared" si="7"/>
        <v>36</v>
      </c>
      <c r="O95" s="63">
        <v>0</v>
      </c>
      <c r="P95" s="64">
        <v>713</v>
      </c>
      <c r="Q95" s="63">
        <v>121</v>
      </c>
      <c r="R95" s="64">
        <v>465</v>
      </c>
      <c r="S95" s="63">
        <v>267</v>
      </c>
      <c r="T95" s="9"/>
      <c r="U95" s="9"/>
    </row>
    <row r="96" spans="1:21" s="10" customFormat="1" ht="18" customHeight="1">
      <c r="A96" s="9">
        <v>12</v>
      </c>
      <c r="B96" s="233" t="s">
        <v>109</v>
      </c>
      <c r="C96" s="248" t="s">
        <v>260</v>
      </c>
      <c r="D96" s="37">
        <v>3810</v>
      </c>
      <c r="E96" s="37">
        <v>3344</v>
      </c>
      <c r="F96" s="63">
        <v>2607</v>
      </c>
      <c r="G96" s="174">
        <f t="shared" si="5"/>
        <v>0.7796052631578947</v>
      </c>
      <c r="H96" s="175">
        <f t="shared" si="6"/>
        <v>0.20663875598086123</v>
      </c>
      <c r="I96" s="63">
        <v>2653</v>
      </c>
      <c r="J96" s="64">
        <v>446</v>
      </c>
      <c r="K96" s="63">
        <v>217</v>
      </c>
      <c r="L96" s="63">
        <v>8</v>
      </c>
      <c r="M96" s="64">
        <v>20</v>
      </c>
      <c r="N96" s="94">
        <f t="shared" si="7"/>
        <v>28</v>
      </c>
      <c r="O96" s="63">
        <v>0</v>
      </c>
      <c r="P96" s="64">
        <v>691</v>
      </c>
      <c r="Q96" s="63">
        <v>118</v>
      </c>
      <c r="R96" s="64">
        <v>524</v>
      </c>
      <c r="S96" s="63">
        <v>318</v>
      </c>
      <c r="T96" s="9"/>
      <c r="U96" s="9"/>
    </row>
    <row r="97" spans="1:21" s="10" customFormat="1" ht="18" customHeight="1">
      <c r="A97" s="9">
        <v>14</v>
      </c>
      <c r="B97" s="233" t="s">
        <v>110</v>
      </c>
      <c r="C97" s="245" t="s">
        <v>245</v>
      </c>
      <c r="D97" s="37">
        <v>3140</v>
      </c>
      <c r="E97" s="37">
        <v>2968</v>
      </c>
      <c r="F97" s="63">
        <v>2324</v>
      </c>
      <c r="G97" s="174">
        <f t="shared" si="5"/>
        <v>0.7830188679245284</v>
      </c>
      <c r="H97" s="175">
        <f t="shared" si="6"/>
        <v>0.2112533692722372</v>
      </c>
      <c r="I97" s="63">
        <v>2341</v>
      </c>
      <c r="J97" s="64">
        <v>415</v>
      </c>
      <c r="K97" s="63">
        <v>182</v>
      </c>
      <c r="L97" s="63">
        <v>2</v>
      </c>
      <c r="M97" s="64">
        <v>28</v>
      </c>
      <c r="N97" s="94">
        <f t="shared" si="7"/>
        <v>30</v>
      </c>
      <c r="O97" s="63">
        <v>0</v>
      </c>
      <c r="P97" s="64">
        <v>627</v>
      </c>
      <c r="Q97" s="63">
        <v>236</v>
      </c>
      <c r="R97" s="64">
        <v>585</v>
      </c>
      <c r="S97" s="63">
        <v>150</v>
      </c>
      <c r="T97" s="9"/>
      <c r="U97" s="9"/>
    </row>
    <row r="98" spans="1:21" s="10" customFormat="1" ht="18" customHeight="1">
      <c r="A98" s="9">
        <v>16</v>
      </c>
      <c r="B98" s="230" t="s">
        <v>111</v>
      </c>
      <c r="C98" s="246" t="s">
        <v>210</v>
      </c>
      <c r="D98" s="302">
        <v>3529</v>
      </c>
      <c r="E98" s="302">
        <v>3355</v>
      </c>
      <c r="F98" s="303">
        <v>2846</v>
      </c>
      <c r="G98" s="178">
        <f t="shared" si="5"/>
        <v>0.8482861400894188</v>
      </c>
      <c r="H98" s="179">
        <f t="shared" si="6"/>
        <v>0.234575260804769</v>
      </c>
      <c r="I98" s="268">
        <v>2568</v>
      </c>
      <c r="J98" s="309">
        <v>537</v>
      </c>
      <c r="K98" s="303">
        <v>209</v>
      </c>
      <c r="L98" s="303">
        <v>7</v>
      </c>
      <c r="M98" s="273">
        <v>34</v>
      </c>
      <c r="N98" s="98">
        <f t="shared" si="7"/>
        <v>41</v>
      </c>
      <c r="O98" s="274">
        <v>0</v>
      </c>
      <c r="P98" s="81">
        <v>787</v>
      </c>
      <c r="Q98" s="274">
        <v>54</v>
      </c>
      <c r="R98" s="273">
        <v>318</v>
      </c>
      <c r="S98" s="275">
        <v>264</v>
      </c>
      <c r="T98" s="9"/>
      <c r="U98" s="9"/>
    </row>
    <row r="99" spans="1:21" s="12" customFormat="1" ht="18" customHeight="1">
      <c r="A99" s="11">
        <v>17</v>
      </c>
      <c r="B99" s="238" t="s">
        <v>112</v>
      </c>
      <c r="C99" s="252" t="s">
        <v>211</v>
      </c>
      <c r="D99" s="88">
        <v>4086</v>
      </c>
      <c r="E99" s="88">
        <v>3932</v>
      </c>
      <c r="F99" s="89">
        <v>1685</v>
      </c>
      <c r="G99" s="176">
        <f t="shared" si="5"/>
        <v>0.4285350966429298</v>
      </c>
      <c r="H99" s="177">
        <f t="shared" si="6"/>
        <v>0.13758901322482198</v>
      </c>
      <c r="I99" s="89">
        <v>3391</v>
      </c>
      <c r="J99" s="90">
        <v>402</v>
      </c>
      <c r="K99" s="89">
        <v>122</v>
      </c>
      <c r="L99" s="89">
        <v>16</v>
      </c>
      <c r="M99" s="90">
        <v>1</v>
      </c>
      <c r="N99" s="96">
        <f t="shared" si="7"/>
        <v>17</v>
      </c>
      <c r="O99" s="89">
        <v>0</v>
      </c>
      <c r="P99" s="90">
        <v>541</v>
      </c>
      <c r="Q99" s="89">
        <v>134</v>
      </c>
      <c r="R99" s="90">
        <v>745</v>
      </c>
      <c r="S99" s="67">
        <v>139</v>
      </c>
      <c r="T99" s="11"/>
      <c r="U99" s="11"/>
    </row>
    <row r="100" spans="1:21" s="10" customFormat="1" ht="18" customHeight="1">
      <c r="A100" s="9">
        <v>20</v>
      </c>
      <c r="B100" s="233" t="s">
        <v>113</v>
      </c>
      <c r="C100" s="251" t="s">
        <v>212</v>
      </c>
      <c r="D100" s="37">
        <v>3228</v>
      </c>
      <c r="E100" s="37">
        <v>3077</v>
      </c>
      <c r="F100" s="63">
        <v>1581</v>
      </c>
      <c r="G100" s="174">
        <f t="shared" si="5"/>
        <v>0.5138121546961326</v>
      </c>
      <c r="H100" s="175">
        <f t="shared" si="6"/>
        <v>0.16217094572635685</v>
      </c>
      <c r="I100" s="63">
        <v>2578</v>
      </c>
      <c r="J100" s="64">
        <v>375</v>
      </c>
      <c r="K100" s="63">
        <v>95</v>
      </c>
      <c r="L100" s="63">
        <v>7</v>
      </c>
      <c r="M100" s="64">
        <v>22</v>
      </c>
      <c r="N100" s="94">
        <f t="shared" si="7"/>
        <v>29</v>
      </c>
      <c r="O100" s="63">
        <v>0</v>
      </c>
      <c r="P100" s="64">
        <v>499</v>
      </c>
      <c r="Q100" s="63">
        <v>58</v>
      </c>
      <c r="R100" s="64">
        <v>279</v>
      </c>
      <c r="S100" s="63">
        <v>0</v>
      </c>
      <c r="T100" s="9"/>
      <c r="U100" s="9"/>
    </row>
    <row r="101" spans="1:21" s="10" customFormat="1" ht="18" customHeight="1">
      <c r="A101" s="9">
        <v>21</v>
      </c>
      <c r="B101" s="233" t="s">
        <v>114</v>
      </c>
      <c r="C101" s="248" t="s">
        <v>213</v>
      </c>
      <c r="D101" s="37">
        <v>3530</v>
      </c>
      <c r="E101" s="37">
        <v>3237</v>
      </c>
      <c r="F101" s="63">
        <v>663</v>
      </c>
      <c r="G101" s="174">
        <f t="shared" si="5"/>
        <v>0.20481927710843373</v>
      </c>
      <c r="H101" s="175">
        <f t="shared" si="6"/>
        <v>0.07043558850787766</v>
      </c>
      <c r="I101" s="63">
        <v>3009</v>
      </c>
      <c r="J101" s="64">
        <v>176</v>
      </c>
      <c r="K101" s="63">
        <v>45</v>
      </c>
      <c r="L101" s="63">
        <v>2</v>
      </c>
      <c r="M101" s="64">
        <v>5</v>
      </c>
      <c r="N101" s="94">
        <f t="shared" si="7"/>
        <v>7</v>
      </c>
      <c r="O101" s="63">
        <v>0</v>
      </c>
      <c r="P101" s="64">
        <v>228</v>
      </c>
      <c r="Q101" s="63">
        <v>35</v>
      </c>
      <c r="R101" s="64">
        <v>389</v>
      </c>
      <c r="S101" s="63">
        <v>246</v>
      </c>
      <c r="T101" s="9"/>
      <c r="U101" s="9"/>
    </row>
    <row r="102" spans="1:21" s="10" customFormat="1" ht="18" customHeight="1">
      <c r="A102" s="9">
        <v>23</v>
      </c>
      <c r="B102" s="233" t="s">
        <v>115</v>
      </c>
      <c r="C102" s="245" t="s">
        <v>216</v>
      </c>
      <c r="D102" s="37">
        <v>4203</v>
      </c>
      <c r="E102" s="37">
        <v>3935</v>
      </c>
      <c r="F102" s="63">
        <v>2152</v>
      </c>
      <c r="G102" s="174">
        <f t="shared" si="5"/>
        <v>0.5468869123252859</v>
      </c>
      <c r="H102" s="175">
        <f t="shared" si="6"/>
        <v>0.15374841168996187</v>
      </c>
      <c r="I102" s="63">
        <v>3330</v>
      </c>
      <c r="J102" s="64">
        <v>403</v>
      </c>
      <c r="K102" s="63">
        <v>164</v>
      </c>
      <c r="L102" s="63">
        <v>7</v>
      </c>
      <c r="M102" s="64">
        <v>31</v>
      </c>
      <c r="N102" s="94">
        <f t="shared" si="7"/>
        <v>38</v>
      </c>
      <c r="O102" s="63">
        <v>0</v>
      </c>
      <c r="P102" s="64">
        <v>605</v>
      </c>
      <c r="Q102" s="63">
        <v>164</v>
      </c>
      <c r="R102" s="64">
        <v>478</v>
      </c>
      <c r="S102" s="63">
        <v>208</v>
      </c>
      <c r="T102" s="9"/>
      <c r="U102" s="9"/>
    </row>
    <row r="103" spans="1:21" s="10" customFormat="1" ht="18" customHeight="1">
      <c r="A103" s="9">
        <v>23</v>
      </c>
      <c r="B103" s="225" t="s">
        <v>116</v>
      </c>
      <c r="C103" s="249" t="s">
        <v>215</v>
      </c>
      <c r="D103" s="77">
        <v>3644</v>
      </c>
      <c r="E103" s="77">
        <v>3445</v>
      </c>
      <c r="F103" s="79">
        <v>3593</v>
      </c>
      <c r="G103" s="178">
        <f t="shared" si="5"/>
        <v>1.0429608127721335</v>
      </c>
      <c r="H103" s="179">
        <f t="shared" si="6"/>
        <v>0.2223512336719884</v>
      </c>
      <c r="I103" s="79">
        <v>2679</v>
      </c>
      <c r="J103" s="80">
        <v>504</v>
      </c>
      <c r="K103" s="79">
        <v>217</v>
      </c>
      <c r="L103" s="79">
        <v>2</v>
      </c>
      <c r="M103" s="80">
        <v>43</v>
      </c>
      <c r="N103" s="98">
        <f t="shared" si="7"/>
        <v>45</v>
      </c>
      <c r="O103" s="79">
        <v>0</v>
      </c>
      <c r="P103" s="80">
        <v>766</v>
      </c>
      <c r="Q103" s="79">
        <v>126</v>
      </c>
      <c r="R103" s="80">
        <v>602</v>
      </c>
      <c r="S103" s="81">
        <v>14</v>
      </c>
      <c r="T103" s="9"/>
      <c r="U103" s="9"/>
    </row>
    <row r="104" spans="1:21" s="10" customFormat="1" ht="18" customHeight="1">
      <c r="A104" s="9">
        <v>23</v>
      </c>
      <c r="B104" s="237" t="s">
        <v>117</v>
      </c>
      <c r="C104" s="253" t="s">
        <v>246</v>
      </c>
      <c r="D104" s="66">
        <v>3653</v>
      </c>
      <c r="E104" s="66">
        <v>3499</v>
      </c>
      <c r="F104" s="67">
        <v>2389</v>
      </c>
      <c r="G104" s="176">
        <f t="shared" si="5"/>
        <v>0.682766504715633</v>
      </c>
      <c r="H104" s="177">
        <f t="shared" si="6"/>
        <v>0.17605030008573877</v>
      </c>
      <c r="I104" s="67">
        <v>2883</v>
      </c>
      <c r="J104" s="68">
        <v>407</v>
      </c>
      <c r="K104" s="67">
        <v>167</v>
      </c>
      <c r="L104" s="67">
        <v>4</v>
      </c>
      <c r="M104" s="68">
        <v>38</v>
      </c>
      <c r="N104" s="96">
        <f t="shared" si="7"/>
        <v>42</v>
      </c>
      <c r="O104" s="67">
        <v>0</v>
      </c>
      <c r="P104" s="67">
        <v>616</v>
      </c>
      <c r="Q104" s="67">
        <v>87</v>
      </c>
      <c r="R104" s="68">
        <v>593</v>
      </c>
      <c r="S104" s="67">
        <v>283</v>
      </c>
      <c r="T104" s="9"/>
      <c r="U104" s="9"/>
    </row>
    <row r="105" spans="1:21" s="10" customFormat="1" ht="18" customHeight="1">
      <c r="A105" s="9">
        <v>25</v>
      </c>
      <c r="B105" s="233" t="s">
        <v>118</v>
      </c>
      <c r="C105" s="248" t="s">
        <v>261</v>
      </c>
      <c r="D105" s="37">
        <v>3108</v>
      </c>
      <c r="E105" s="37">
        <v>2793</v>
      </c>
      <c r="F105" s="63">
        <v>2188</v>
      </c>
      <c r="G105" s="174">
        <f t="shared" si="5"/>
        <v>0.7833870390261368</v>
      </c>
      <c r="H105" s="175">
        <f t="shared" si="6"/>
        <v>0.20479770855710705</v>
      </c>
      <c r="I105" s="63">
        <v>2221</v>
      </c>
      <c r="J105" s="64">
        <v>359</v>
      </c>
      <c r="K105" s="63">
        <v>174</v>
      </c>
      <c r="L105" s="63">
        <v>2</v>
      </c>
      <c r="M105" s="64">
        <v>37</v>
      </c>
      <c r="N105" s="94">
        <f t="shared" si="7"/>
        <v>39</v>
      </c>
      <c r="O105" s="63">
        <v>0</v>
      </c>
      <c r="P105" s="64">
        <v>572</v>
      </c>
      <c r="Q105" s="63">
        <v>0</v>
      </c>
      <c r="R105" s="64">
        <v>642</v>
      </c>
      <c r="S105" s="63">
        <v>0</v>
      </c>
      <c r="T105" s="9"/>
      <c r="U105" s="9"/>
    </row>
    <row r="106" spans="1:21" s="10" customFormat="1" ht="18" customHeight="1">
      <c r="A106" s="9">
        <v>27</v>
      </c>
      <c r="B106" s="233" t="s">
        <v>119</v>
      </c>
      <c r="C106" s="248" t="s">
        <v>247</v>
      </c>
      <c r="D106" s="37">
        <v>3103</v>
      </c>
      <c r="E106" s="37">
        <v>2931</v>
      </c>
      <c r="F106" s="63">
        <v>1895</v>
      </c>
      <c r="G106" s="174">
        <f t="shared" si="5"/>
        <v>0.6465370180825657</v>
      </c>
      <c r="H106" s="175">
        <f t="shared" si="6"/>
        <v>0.18526100307062435</v>
      </c>
      <c r="I106" s="63">
        <v>2388</v>
      </c>
      <c r="J106" s="64">
        <v>381</v>
      </c>
      <c r="K106" s="63">
        <v>136</v>
      </c>
      <c r="L106" s="63">
        <v>4</v>
      </c>
      <c r="M106" s="64">
        <v>22</v>
      </c>
      <c r="N106" s="94">
        <f t="shared" si="7"/>
        <v>26</v>
      </c>
      <c r="O106" s="63">
        <v>0</v>
      </c>
      <c r="P106" s="64">
        <v>543</v>
      </c>
      <c r="Q106" s="63">
        <v>34</v>
      </c>
      <c r="R106" s="64">
        <v>297</v>
      </c>
      <c r="S106" s="63">
        <v>146</v>
      </c>
      <c r="T106" s="9"/>
      <c r="U106" s="9"/>
    </row>
    <row r="107" spans="1:21" s="10" customFormat="1" ht="18" customHeight="1">
      <c r="A107" s="9">
        <v>27</v>
      </c>
      <c r="B107" s="233" t="s">
        <v>120</v>
      </c>
      <c r="C107" s="245" t="s">
        <v>14</v>
      </c>
      <c r="D107" s="37">
        <v>4016</v>
      </c>
      <c r="E107" s="37">
        <v>3641</v>
      </c>
      <c r="F107" s="63">
        <v>2882</v>
      </c>
      <c r="G107" s="174">
        <f t="shared" si="5"/>
        <v>0.7915407854984894</v>
      </c>
      <c r="H107" s="175">
        <f t="shared" si="6"/>
        <v>0.21093106289480912</v>
      </c>
      <c r="I107" s="63">
        <v>2873</v>
      </c>
      <c r="J107" s="64">
        <v>528</v>
      </c>
      <c r="K107" s="63">
        <v>209</v>
      </c>
      <c r="L107" s="63">
        <v>6</v>
      </c>
      <c r="M107" s="64">
        <v>25</v>
      </c>
      <c r="N107" s="94">
        <f t="shared" si="7"/>
        <v>31</v>
      </c>
      <c r="O107" s="63">
        <v>0</v>
      </c>
      <c r="P107" s="64">
        <v>768</v>
      </c>
      <c r="Q107" s="63">
        <v>564</v>
      </c>
      <c r="R107" s="64">
        <v>56</v>
      </c>
      <c r="S107" s="63">
        <v>80</v>
      </c>
      <c r="T107" s="9"/>
      <c r="U107" s="9"/>
    </row>
    <row r="108" spans="1:21" s="10" customFormat="1" ht="18" customHeight="1">
      <c r="A108" s="9">
        <v>27</v>
      </c>
      <c r="B108" s="230" t="s">
        <v>121</v>
      </c>
      <c r="C108" s="203" t="s">
        <v>321</v>
      </c>
      <c r="D108" s="84">
        <v>3715</v>
      </c>
      <c r="E108" s="84">
        <v>3214</v>
      </c>
      <c r="F108" s="81">
        <v>2143</v>
      </c>
      <c r="G108" s="178">
        <f t="shared" si="5"/>
        <v>0.6667703795892969</v>
      </c>
      <c r="H108" s="179">
        <f t="shared" si="6"/>
        <v>0.1969508400746733</v>
      </c>
      <c r="I108" s="81">
        <v>2581</v>
      </c>
      <c r="J108" s="86">
        <v>438</v>
      </c>
      <c r="K108" s="81">
        <v>164</v>
      </c>
      <c r="L108" s="81">
        <v>5</v>
      </c>
      <c r="M108" s="86">
        <v>26</v>
      </c>
      <c r="N108" s="99">
        <f t="shared" si="7"/>
        <v>31</v>
      </c>
      <c r="O108" s="81">
        <v>0</v>
      </c>
      <c r="P108" s="80">
        <v>633</v>
      </c>
      <c r="Q108" s="81">
        <v>174</v>
      </c>
      <c r="R108" s="86">
        <v>457</v>
      </c>
      <c r="S108" s="81">
        <v>231</v>
      </c>
      <c r="T108" s="9"/>
      <c r="U108" s="9"/>
    </row>
    <row r="109" spans="1:21" s="10" customFormat="1" ht="18" customHeight="1">
      <c r="A109" s="9">
        <v>28</v>
      </c>
      <c r="B109" s="237" t="s">
        <v>122</v>
      </c>
      <c r="C109" s="248" t="s">
        <v>218</v>
      </c>
      <c r="D109" s="66">
        <v>5046</v>
      </c>
      <c r="E109" s="66">
        <v>4791</v>
      </c>
      <c r="F109" s="67">
        <v>3091</v>
      </c>
      <c r="G109" s="176">
        <f t="shared" si="5"/>
        <v>0.6451680233771655</v>
      </c>
      <c r="H109" s="177">
        <f t="shared" si="6"/>
        <v>0.17887706115633478</v>
      </c>
      <c r="I109" s="67">
        <v>3934</v>
      </c>
      <c r="J109" s="68">
        <v>583</v>
      </c>
      <c r="K109" s="67">
        <v>230</v>
      </c>
      <c r="L109" s="67">
        <v>5</v>
      </c>
      <c r="M109" s="68">
        <v>39</v>
      </c>
      <c r="N109" s="94">
        <f t="shared" si="7"/>
        <v>44</v>
      </c>
      <c r="O109" s="67">
        <v>0</v>
      </c>
      <c r="P109" s="67">
        <v>857</v>
      </c>
      <c r="Q109" s="67">
        <v>107</v>
      </c>
      <c r="R109" s="68">
        <v>655</v>
      </c>
      <c r="S109" s="67">
        <v>409</v>
      </c>
      <c r="T109" s="9"/>
      <c r="U109" s="9"/>
    </row>
    <row r="110" spans="1:21" s="10" customFormat="1" ht="18" customHeight="1">
      <c r="A110" s="9">
        <v>28</v>
      </c>
      <c r="B110" s="233" t="s">
        <v>123</v>
      </c>
      <c r="C110" s="246" t="s">
        <v>262</v>
      </c>
      <c r="D110" s="37">
        <v>4703</v>
      </c>
      <c r="E110" s="37">
        <v>4395</v>
      </c>
      <c r="F110" s="63">
        <v>1860</v>
      </c>
      <c r="G110" s="174">
        <f t="shared" si="5"/>
        <v>0.4232081911262799</v>
      </c>
      <c r="H110" s="175">
        <f t="shared" si="6"/>
        <v>0.13629124004550625</v>
      </c>
      <c r="I110" s="63">
        <v>3796</v>
      </c>
      <c r="J110" s="64">
        <v>446</v>
      </c>
      <c r="K110" s="63">
        <v>137</v>
      </c>
      <c r="L110" s="63">
        <v>2</v>
      </c>
      <c r="M110" s="64">
        <v>14</v>
      </c>
      <c r="N110" s="94">
        <f t="shared" si="7"/>
        <v>16</v>
      </c>
      <c r="O110" s="63">
        <v>0</v>
      </c>
      <c r="P110" s="64">
        <v>599</v>
      </c>
      <c r="Q110" s="63">
        <v>159</v>
      </c>
      <c r="R110" s="64">
        <v>579</v>
      </c>
      <c r="S110" s="63">
        <v>283</v>
      </c>
      <c r="T110" s="9"/>
      <c r="U110" s="9"/>
    </row>
    <row r="111" spans="1:21" s="10" customFormat="1" ht="18" customHeight="1">
      <c r="A111" s="9">
        <v>28</v>
      </c>
      <c r="B111" s="233" t="s">
        <v>229</v>
      </c>
      <c r="C111" s="251" t="s">
        <v>263</v>
      </c>
      <c r="D111" s="37">
        <v>3866</v>
      </c>
      <c r="E111" s="37">
        <v>3483</v>
      </c>
      <c r="F111" s="63">
        <v>1598</v>
      </c>
      <c r="G111" s="174">
        <f t="shared" si="5"/>
        <v>0.4587998851564743</v>
      </c>
      <c r="H111" s="175">
        <f t="shared" si="6"/>
        <v>0.13982199253517083</v>
      </c>
      <c r="I111" s="63">
        <v>2996</v>
      </c>
      <c r="J111" s="64">
        <v>337</v>
      </c>
      <c r="K111" s="63">
        <v>126</v>
      </c>
      <c r="L111" s="63">
        <v>5</v>
      </c>
      <c r="M111" s="64">
        <v>19</v>
      </c>
      <c r="N111" s="94">
        <f t="shared" si="7"/>
        <v>24</v>
      </c>
      <c r="O111" s="63">
        <v>0</v>
      </c>
      <c r="P111" s="64">
        <v>487</v>
      </c>
      <c r="Q111" s="63">
        <v>79</v>
      </c>
      <c r="R111" s="64">
        <v>297</v>
      </c>
      <c r="S111" s="63">
        <v>272</v>
      </c>
      <c r="T111" s="9"/>
      <c r="U111" s="9"/>
    </row>
    <row r="112" spans="1:21" s="10" customFormat="1" ht="18" customHeight="1">
      <c r="A112" s="9">
        <v>29</v>
      </c>
      <c r="B112" s="233" t="s">
        <v>230</v>
      </c>
      <c r="C112" s="245" t="s">
        <v>248</v>
      </c>
      <c r="D112" s="37">
        <v>2777</v>
      </c>
      <c r="E112" s="37">
        <v>2410</v>
      </c>
      <c r="F112" s="63">
        <v>2100</v>
      </c>
      <c r="G112" s="174">
        <f t="shared" si="5"/>
        <v>0.8713692946058091</v>
      </c>
      <c r="H112" s="175">
        <f t="shared" si="6"/>
        <v>0.23609958506224066</v>
      </c>
      <c r="I112" s="63">
        <v>1841</v>
      </c>
      <c r="J112" s="64">
        <v>386</v>
      </c>
      <c r="K112" s="63">
        <v>153</v>
      </c>
      <c r="L112" s="63">
        <v>0</v>
      </c>
      <c r="M112" s="64">
        <v>30</v>
      </c>
      <c r="N112" s="94">
        <f t="shared" si="7"/>
        <v>30</v>
      </c>
      <c r="O112" s="63">
        <v>0</v>
      </c>
      <c r="P112" s="64">
        <v>569</v>
      </c>
      <c r="Q112" s="63">
        <v>26</v>
      </c>
      <c r="R112" s="64">
        <v>321</v>
      </c>
      <c r="S112" s="63">
        <v>206</v>
      </c>
      <c r="T112" s="9"/>
      <c r="U112" s="9"/>
    </row>
    <row r="113" spans="1:21" s="10" customFormat="1" ht="18" customHeight="1">
      <c r="A113" s="9">
        <v>30</v>
      </c>
      <c r="B113" s="230" t="s">
        <v>231</v>
      </c>
      <c r="C113" s="254" t="s">
        <v>12</v>
      </c>
      <c r="D113" s="84">
        <v>3115</v>
      </c>
      <c r="E113" s="84">
        <v>2799</v>
      </c>
      <c r="F113" s="81">
        <v>2929</v>
      </c>
      <c r="G113" s="178">
        <f t="shared" si="5"/>
        <v>1.0464451589853518</v>
      </c>
      <c r="H113" s="179">
        <f t="shared" si="6"/>
        <v>0.2736691675598428</v>
      </c>
      <c r="I113" s="81">
        <v>2033</v>
      </c>
      <c r="J113" s="86">
        <v>489</v>
      </c>
      <c r="K113" s="81">
        <v>234</v>
      </c>
      <c r="L113" s="81">
        <v>2</v>
      </c>
      <c r="M113" s="86">
        <v>41</v>
      </c>
      <c r="N113" s="98">
        <f t="shared" si="7"/>
        <v>43</v>
      </c>
      <c r="O113" s="81">
        <v>0</v>
      </c>
      <c r="P113" s="80">
        <v>766</v>
      </c>
      <c r="Q113" s="81">
        <v>47</v>
      </c>
      <c r="R113" s="86">
        <v>325</v>
      </c>
      <c r="S113" s="81">
        <v>8</v>
      </c>
      <c r="T113" s="9"/>
      <c r="U113" s="9"/>
    </row>
    <row r="114" spans="1:21" s="10" customFormat="1" ht="18" customHeight="1">
      <c r="A114" s="9">
        <v>33</v>
      </c>
      <c r="B114" s="238" t="s">
        <v>124</v>
      </c>
      <c r="C114" s="252" t="s">
        <v>249</v>
      </c>
      <c r="D114" s="88">
        <v>4608</v>
      </c>
      <c r="E114" s="88">
        <v>4084</v>
      </c>
      <c r="F114" s="89">
        <v>2845</v>
      </c>
      <c r="G114" s="176">
        <f t="shared" si="5"/>
        <v>0.6966209598432909</v>
      </c>
      <c r="H114" s="177">
        <f t="shared" si="6"/>
        <v>0.2181684622918707</v>
      </c>
      <c r="I114" s="89">
        <v>3193</v>
      </c>
      <c r="J114" s="90">
        <v>670</v>
      </c>
      <c r="K114" s="89">
        <v>192</v>
      </c>
      <c r="L114" s="89">
        <v>5</v>
      </c>
      <c r="M114" s="90">
        <v>24</v>
      </c>
      <c r="N114" s="96">
        <f t="shared" si="7"/>
        <v>29</v>
      </c>
      <c r="O114" s="89">
        <v>0</v>
      </c>
      <c r="P114" s="67">
        <v>891</v>
      </c>
      <c r="Q114" s="89">
        <v>90</v>
      </c>
      <c r="R114" s="90">
        <v>735</v>
      </c>
      <c r="S114" s="89">
        <v>161</v>
      </c>
      <c r="T114" s="9"/>
      <c r="U114" s="9"/>
    </row>
    <row r="115" spans="1:21" s="10" customFormat="1" ht="18" customHeight="1">
      <c r="A115" s="9">
        <v>34</v>
      </c>
      <c r="B115" s="233" t="s">
        <v>125</v>
      </c>
      <c r="C115" s="251" t="s">
        <v>220</v>
      </c>
      <c r="D115" s="43">
        <v>4579</v>
      </c>
      <c r="E115" s="43">
        <v>4233</v>
      </c>
      <c r="F115" s="34">
        <v>2097</v>
      </c>
      <c r="G115" s="174">
        <f t="shared" si="5"/>
        <v>0.4953933380581148</v>
      </c>
      <c r="H115" s="175">
        <f t="shared" si="6"/>
        <v>0.15709898417198204</v>
      </c>
      <c r="I115" s="265">
        <v>3568</v>
      </c>
      <c r="J115" s="33">
        <v>473</v>
      </c>
      <c r="K115" s="34">
        <v>162</v>
      </c>
      <c r="L115" s="34">
        <v>7</v>
      </c>
      <c r="M115" s="267">
        <v>23</v>
      </c>
      <c r="N115" s="94">
        <f t="shared" si="7"/>
        <v>30</v>
      </c>
      <c r="O115" s="266">
        <v>0</v>
      </c>
      <c r="P115" s="64">
        <v>665</v>
      </c>
      <c r="Q115" s="266">
        <v>1</v>
      </c>
      <c r="R115" s="267">
        <v>520</v>
      </c>
      <c r="S115" s="266">
        <v>207</v>
      </c>
      <c r="T115" s="9"/>
      <c r="U115" s="9"/>
    </row>
    <row r="116" spans="1:21" s="10" customFormat="1" ht="18" customHeight="1">
      <c r="A116" s="9">
        <v>35</v>
      </c>
      <c r="B116" s="233" t="s">
        <v>126</v>
      </c>
      <c r="C116" s="248" t="s">
        <v>264</v>
      </c>
      <c r="D116" s="37">
        <v>2075</v>
      </c>
      <c r="E116" s="37">
        <v>1278</v>
      </c>
      <c r="F116" s="63">
        <v>950</v>
      </c>
      <c r="G116" s="174">
        <f t="shared" si="5"/>
        <v>0.7433489827856025</v>
      </c>
      <c r="H116" s="175">
        <f t="shared" si="6"/>
        <v>0.2214397496087637</v>
      </c>
      <c r="I116" s="63">
        <v>995</v>
      </c>
      <c r="J116" s="64">
        <v>202</v>
      </c>
      <c r="K116" s="63">
        <v>69</v>
      </c>
      <c r="L116" s="63">
        <v>4</v>
      </c>
      <c r="M116" s="64">
        <v>8</v>
      </c>
      <c r="N116" s="94">
        <f t="shared" si="7"/>
        <v>12</v>
      </c>
      <c r="O116" s="63">
        <v>0</v>
      </c>
      <c r="P116" s="64">
        <v>283</v>
      </c>
      <c r="Q116" s="63">
        <v>48</v>
      </c>
      <c r="R116" s="64">
        <v>271</v>
      </c>
      <c r="S116" s="63">
        <v>307</v>
      </c>
      <c r="T116" s="9"/>
      <c r="U116" s="9"/>
    </row>
    <row r="117" spans="1:21" s="10" customFormat="1" ht="18" customHeight="1">
      <c r="A117" s="9">
        <v>37</v>
      </c>
      <c r="B117" s="233" t="s">
        <v>127</v>
      </c>
      <c r="C117" s="248" t="s">
        <v>221</v>
      </c>
      <c r="D117" s="37">
        <v>4201</v>
      </c>
      <c r="E117" s="37">
        <v>3486</v>
      </c>
      <c r="F117" s="63">
        <v>2642</v>
      </c>
      <c r="G117" s="174">
        <f t="shared" si="5"/>
        <v>0.7578886976477338</v>
      </c>
      <c r="H117" s="175">
        <f t="shared" si="6"/>
        <v>0.2395295467584624</v>
      </c>
      <c r="I117" s="63">
        <v>2651</v>
      </c>
      <c r="J117" s="64">
        <v>582</v>
      </c>
      <c r="K117" s="63">
        <v>211</v>
      </c>
      <c r="L117" s="63">
        <v>5</v>
      </c>
      <c r="M117" s="64">
        <v>37</v>
      </c>
      <c r="N117" s="94">
        <f t="shared" si="7"/>
        <v>42</v>
      </c>
      <c r="O117" s="63">
        <v>0</v>
      </c>
      <c r="P117" s="64">
        <v>835</v>
      </c>
      <c r="Q117" s="63">
        <v>69</v>
      </c>
      <c r="R117" s="64">
        <v>410</v>
      </c>
      <c r="S117" s="63">
        <v>220</v>
      </c>
      <c r="T117" s="9"/>
      <c r="U117" s="9"/>
    </row>
    <row r="118" spans="1:21" s="10" customFormat="1" ht="18" customHeight="1">
      <c r="A118" s="9">
        <v>38</v>
      </c>
      <c r="B118" s="225" t="s">
        <v>128</v>
      </c>
      <c r="C118" s="249" t="s">
        <v>222</v>
      </c>
      <c r="D118" s="77">
        <v>4470</v>
      </c>
      <c r="E118" s="77">
        <v>3904</v>
      </c>
      <c r="F118" s="79">
        <v>3186</v>
      </c>
      <c r="G118" s="178">
        <f t="shared" si="5"/>
        <v>0.8160860655737705</v>
      </c>
      <c r="H118" s="179">
        <f t="shared" si="6"/>
        <v>0.22131147540983606</v>
      </c>
      <c r="I118" s="79">
        <v>3040</v>
      </c>
      <c r="J118" s="80">
        <v>561</v>
      </c>
      <c r="K118" s="79">
        <v>234</v>
      </c>
      <c r="L118" s="79">
        <v>4</v>
      </c>
      <c r="M118" s="80">
        <v>65</v>
      </c>
      <c r="N118" s="98">
        <f t="shared" si="7"/>
        <v>69</v>
      </c>
      <c r="O118" s="79">
        <v>0</v>
      </c>
      <c r="P118" s="80">
        <v>864</v>
      </c>
      <c r="Q118" s="79">
        <v>13</v>
      </c>
      <c r="R118" s="80">
        <v>906</v>
      </c>
      <c r="S118" s="79">
        <v>241</v>
      </c>
      <c r="T118" s="9"/>
      <c r="U118" s="9"/>
    </row>
    <row r="119" spans="1:21" s="10" customFormat="1" ht="18" customHeight="1">
      <c r="A119" s="9">
        <v>39</v>
      </c>
      <c r="B119" s="237" t="s">
        <v>129</v>
      </c>
      <c r="C119" s="248" t="s">
        <v>223</v>
      </c>
      <c r="D119" s="66">
        <v>2897</v>
      </c>
      <c r="E119" s="66">
        <v>2318</v>
      </c>
      <c r="F119" s="67">
        <v>1227</v>
      </c>
      <c r="G119" s="176">
        <f t="shared" si="5"/>
        <v>0.5293356341673857</v>
      </c>
      <c r="H119" s="177">
        <f t="shared" si="6"/>
        <v>0.1635030198446937</v>
      </c>
      <c r="I119" s="67">
        <v>1939</v>
      </c>
      <c r="J119" s="68">
        <v>267</v>
      </c>
      <c r="K119" s="67">
        <v>100</v>
      </c>
      <c r="L119" s="67">
        <v>2</v>
      </c>
      <c r="M119" s="68">
        <v>10</v>
      </c>
      <c r="N119" s="96">
        <f t="shared" si="7"/>
        <v>12</v>
      </c>
      <c r="O119" s="67">
        <v>0</v>
      </c>
      <c r="P119" s="67">
        <v>379</v>
      </c>
      <c r="Q119" s="67">
        <v>156</v>
      </c>
      <c r="R119" s="68">
        <v>687</v>
      </c>
      <c r="S119" s="67">
        <v>692</v>
      </c>
      <c r="T119" s="9"/>
      <c r="U119" s="9"/>
    </row>
    <row r="120" spans="1:21" s="10" customFormat="1" ht="18" customHeight="1">
      <c r="A120" s="9">
        <v>40</v>
      </c>
      <c r="B120" s="233" t="s">
        <v>130</v>
      </c>
      <c r="C120" s="246" t="s">
        <v>265</v>
      </c>
      <c r="D120" s="37">
        <v>2909</v>
      </c>
      <c r="E120" s="37">
        <v>2180</v>
      </c>
      <c r="F120" s="63">
        <v>1638</v>
      </c>
      <c r="G120" s="174">
        <f t="shared" si="5"/>
        <v>0.7513761467889908</v>
      </c>
      <c r="H120" s="175">
        <f t="shared" si="6"/>
        <v>0.18944954128440367</v>
      </c>
      <c r="I120" s="63">
        <v>1767</v>
      </c>
      <c r="J120" s="64">
        <v>290</v>
      </c>
      <c r="K120" s="63">
        <v>100</v>
      </c>
      <c r="L120" s="63">
        <v>23</v>
      </c>
      <c r="M120" s="145">
        <v>0</v>
      </c>
      <c r="N120" s="94">
        <f t="shared" si="7"/>
        <v>23</v>
      </c>
      <c r="O120" s="63">
        <v>0</v>
      </c>
      <c r="P120" s="64">
        <v>413</v>
      </c>
      <c r="Q120" s="63">
        <v>56</v>
      </c>
      <c r="R120" s="64">
        <v>123</v>
      </c>
      <c r="S120" s="63">
        <v>0</v>
      </c>
      <c r="T120" s="9"/>
      <c r="U120" s="9"/>
    </row>
    <row r="121" spans="1:21" s="10" customFormat="1" ht="18" customHeight="1">
      <c r="A121" s="9">
        <v>42</v>
      </c>
      <c r="B121" s="233" t="s">
        <v>131</v>
      </c>
      <c r="C121" s="251" t="s">
        <v>224</v>
      </c>
      <c r="D121" s="43">
        <v>3421</v>
      </c>
      <c r="E121" s="43">
        <v>3184</v>
      </c>
      <c r="F121" s="34">
        <v>2829</v>
      </c>
      <c r="G121" s="174">
        <f t="shared" si="5"/>
        <v>0.8885050251256281</v>
      </c>
      <c r="H121" s="175">
        <f t="shared" si="6"/>
        <v>0.24623115577889448</v>
      </c>
      <c r="I121" s="266">
        <v>2400</v>
      </c>
      <c r="J121" s="33">
        <v>524</v>
      </c>
      <c r="K121" s="34">
        <v>212</v>
      </c>
      <c r="L121" s="34">
        <v>5</v>
      </c>
      <c r="M121" s="267">
        <v>43</v>
      </c>
      <c r="N121" s="94">
        <f t="shared" si="7"/>
        <v>48</v>
      </c>
      <c r="O121" s="266">
        <v>0</v>
      </c>
      <c r="P121" s="64">
        <v>784</v>
      </c>
      <c r="Q121" s="266">
        <v>63</v>
      </c>
      <c r="R121" s="267">
        <v>925</v>
      </c>
      <c r="S121" s="266">
        <v>413</v>
      </c>
      <c r="T121" s="9"/>
      <c r="U121" s="9"/>
    </row>
    <row r="122" spans="1:21" s="10" customFormat="1" ht="18" customHeight="1">
      <c r="A122" s="9">
        <v>44</v>
      </c>
      <c r="B122" s="233" t="s">
        <v>132</v>
      </c>
      <c r="C122" s="245" t="s">
        <v>225</v>
      </c>
      <c r="D122" s="37">
        <v>4688</v>
      </c>
      <c r="E122" s="37">
        <v>4313</v>
      </c>
      <c r="F122" s="63">
        <v>3387</v>
      </c>
      <c r="G122" s="174">
        <f t="shared" si="5"/>
        <v>0.7853002550428936</v>
      </c>
      <c r="H122" s="175">
        <f t="shared" si="6"/>
        <v>0.2151634593090656</v>
      </c>
      <c r="I122" s="63">
        <v>3385</v>
      </c>
      <c r="J122" s="64">
        <v>608</v>
      </c>
      <c r="K122" s="63">
        <v>277</v>
      </c>
      <c r="L122" s="63">
        <v>8</v>
      </c>
      <c r="M122" s="64">
        <v>35</v>
      </c>
      <c r="N122" s="94">
        <f t="shared" si="7"/>
        <v>43</v>
      </c>
      <c r="O122" s="63">
        <v>0</v>
      </c>
      <c r="P122" s="64">
        <v>928</v>
      </c>
      <c r="Q122" s="63">
        <v>189</v>
      </c>
      <c r="R122" s="64">
        <v>514</v>
      </c>
      <c r="S122" s="63">
        <v>302</v>
      </c>
      <c r="T122" s="9"/>
      <c r="U122" s="9"/>
    </row>
    <row r="123" spans="1:21" s="12" customFormat="1" ht="18" customHeight="1">
      <c r="A123" s="11">
        <v>45</v>
      </c>
      <c r="B123" s="225" t="s">
        <v>133</v>
      </c>
      <c r="C123" s="246" t="s">
        <v>226</v>
      </c>
      <c r="D123" s="77">
        <v>3984</v>
      </c>
      <c r="E123" s="77">
        <v>3477</v>
      </c>
      <c r="F123" s="79">
        <v>2847</v>
      </c>
      <c r="G123" s="178">
        <f t="shared" si="5"/>
        <v>0.818809318377912</v>
      </c>
      <c r="H123" s="179">
        <f t="shared" si="6"/>
        <v>0.2090882945067587</v>
      </c>
      <c r="I123" s="79">
        <v>2750</v>
      </c>
      <c r="J123" s="80">
        <v>455</v>
      </c>
      <c r="K123" s="79">
        <v>232</v>
      </c>
      <c r="L123" s="79">
        <v>4</v>
      </c>
      <c r="M123" s="80">
        <v>36</v>
      </c>
      <c r="N123" s="98">
        <f t="shared" si="7"/>
        <v>40</v>
      </c>
      <c r="O123" s="79">
        <v>0</v>
      </c>
      <c r="P123" s="80">
        <v>727</v>
      </c>
      <c r="Q123" s="79">
        <v>76</v>
      </c>
      <c r="R123" s="80">
        <v>433</v>
      </c>
      <c r="S123" s="79">
        <v>1035</v>
      </c>
      <c r="T123" s="11"/>
      <c r="U123" s="11"/>
    </row>
    <row r="124" spans="1:21" s="10" customFormat="1" ht="18" customHeight="1">
      <c r="A124" s="9">
        <v>46</v>
      </c>
      <c r="B124" s="255" t="s">
        <v>134</v>
      </c>
      <c r="C124" s="256" t="s">
        <v>13</v>
      </c>
      <c r="D124" s="150">
        <v>5932</v>
      </c>
      <c r="E124" s="150">
        <v>5480</v>
      </c>
      <c r="F124" s="151">
        <v>4500</v>
      </c>
      <c r="G124" s="180">
        <f t="shared" si="5"/>
        <v>0.8211678832116789</v>
      </c>
      <c r="H124" s="181">
        <f t="shared" si="6"/>
        <v>0.22116788321167882</v>
      </c>
      <c r="I124" s="151">
        <v>4268</v>
      </c>
      <c r="J124" s="152">
        <v>802</v>
      </c>
      <c r="K124" s="151">
        <v>343</v>
      </c>
      <c r="L124" s="151">
        <v>3</v>
      </c>
      <c r="M124" s="152">
        <v>64</v>
      </c>
      <c r="N124" s="153">
        <f t="shared" si="7"/>
        <v>67</v>
      </c>
      <c r="O124" s="151">
        <v>0</v>
      </c>
      <c r="P124" s="151">
        <v>1212</v>
      </c>
      <c r="Q124" s="151">
        <v>224</v>
      </c>
      <c r="R124" s="152">
        <v>1023</v>
      </c>
      <c r="S124" s="151">
        <v>0</v>
      </c>
      <c r="T124" s="9"/>
      <c r="U124" s="9"/>
    </row>
    <row r="125" spans="1:21" s="10" customFormat="1" ht="18" customHeight="1">
      <c r="A125" s="9">
        <v>1</v>
      </c>
      <c r="B125" s="237" t="s">
        <v>135</v>
      </c>
      <c r="C125" s="252" t="s">
        <v>266</v>
      </c>
      <c r="D125" s="66">
        <v>730</v>
      </c>
      <c r="E125" s="66">
        <v>711</v>
      </c>
      <c r="F125" s="67">
        <v>692</v>
      </c>
      <c r="G125" s="176">
        <f t="shared" si="5"/>
        <v>0.9732770745428974</v>
      </c>
      <c r="H125" s="177">
        <f t="shared" si="6"/>
        <v>0.23769338959212377</v>
      </c>
      <c r="I125" s="67">
        <v>542</v>
      </c>
      <c r="J125" s="68">
        <v>95</v>
      </c>
      <c r="K125" s="67">
        <v>62</v>
      </c>
      <c r="L125" s="67">
        <v>0</v>
      </c>
      <c r="M125" s="68">
        <v>12</v>
      </c>
      <c r="N125" s="96">
        <f t="shared" si="7"/>
        <v>12</v>
      </c>
      <c r="O125" s="67">
        <v>0</v>
      </c>
      <c r="P125" s="68">
        <v>169</v>
      </c>
      <c r="Q125" s="67">
        <v>14</v>
      </c>
      <c r="R125" s="68">
        <v>124</v>
      </c>
      <c r="S125" s="67">
        <v>89</v>
      </c>
      <c r="T125" s="9"/>
      <c r="U125" s="9"/>
    </row>
    <row r="126" spans="1:21" s="12" customFormat="1" ht="18" customHeight="1">
      <c r="A126" s="11">
        <v>13</v>
      </c>
      <c r="B126" s="233" t="s">
        <v>136</v>
      </c>
      <c r="C126" s="245" t="s">
        <v>267</v>
      </c>
      <c r="D126" s="37">
        <v>4638</v>
      </c>
      <c r="E126" s="37">
        <v>4117</v>
      </c>
      <c r="F126" s="63">
        <v>2028</v>
      </c>
      <c r="G126" s="174">
        <f t="shared" si="5"/>
        <v>0.49259169298032546</v>
      </c>
      <c r="H126" s="175">
        <f t="shared" si="6"/>
        <v>0.15156667476317706</v>
      </c>
      <c r="I126" s="65">
        <v>3493</v>
      </c>
      <c r="J126" s="64">
        <v>463</v>
      </c>
      <c r="K126" s="63">
        <v>130</v>
      </c>
      <c r="L126" s="63">
        <v>6</v>
      </c>
      <c r="M126" s="64">
        <v>25</v>
      </c>
      <c r="N126" s="94">
        <f t="shared" si="7"/>
        <v>31</v>
      </c>
      <c r="O126" s="63">
        <v>0</v>
      </c>
      <c r="P126" s="64">
        <v>624</v>
      </c>
      <c r="Q126" s="63">
        <v>39</v>
      </c>
      <c r="R126" s="64">
        <v>572</v>
      </c>
      <c r="S126" s="63">
        <v>673</v>
      </c>
      <c r="T126" s="11"/>
      <c r="U126" s="11"/>
    </row>
    <row r="127" spans="1:21" s="10" customFormat="1" ht="18" customHeight="1">
      <c r="A127" s="9">
        <v>13</v>
      </c>
      <c r="B127" s="233" t="s">
        <v>137</v>
      </c>
      <c r="C127" s="245" t="s">
        <v>300</v>
      </c>
      <c r="D127" s="37">
        <v>3692</v>
      </c>
      <c r="E127" s="37">
        <v>3267</v>
      </c>
      <c r="F127" s="63">
        <v>1519</v>
      </c>
      <c r="G127" s="174">
        <f t="shared" si="5"/>
        <v>0.46495255586164674</v>
      </c>
      <c r="H127" s="175">
        <f t="shared" si="6"/>
        <v>0.14569941842669115</v>
      </c>
      <c r="I127" s="83">
        <v>2791</v>
      </c>
      <c r="J127" s="80">
        <v>355</v>
      </c>
      <c r="K127" s="63">
        <v>102</v>
      </c>
      <c r="L127" s="63">
        <v>2</v>
      </c>
      <c r="M127" s="64">
        <v>17</v>
      </c>
      <c r="N127" s="94">
        <f t="shared" si="7"/>
        <v>19</v>
      </c>
      <c r="O127" s="63">
        <v>0</v>
      </c>
      <c r="P127" s="65">
        <v>476</v>
      </c>
      <c r="Q127" s="79">
        <v>136</v>
      </c>
      <c r="R127" s="80">
        <v>531</v>
      </c>
      <c r="S127" s="79">
        <v>916</v>
      </c>
      <c r="T127" s="9"/>
      <c r="U127" s="9"/>
    </row>
    <row r="128" spans="1:21" s="10" customFormat="1" ht="18" customHeight="1">
      <c r="A128" s="9">
        <v>14</v>
      </c>
      <c r="B128" s="225" t="s">
        <v>138</v>
      </c>
      <c r="C128" s="254" t="s">
        <v>268</v>
      </c>
      <c r="D128" s="79">
        <v>3922</v>
      </c>
      <c r="E128" s="77">
        <v>3441</v>
      </c>
      <c r="F128" s="79">
        <v>1839</v>
      </c>
      <c r="G128" s="174">
        <f t="shared" si="5"/>
        <v>0.5344376634699215</v>
      </c>
      <c r="H128" s="175">
        <f t="shared" si="6"/>
        <v>0.16884626562045918</v>
      </c>
      <c r="I128" s="79">
        <v>2860</v>
      </c>
      <c r="J128" s="79">
        <v>429</v>
      </c>
      <c r="K128" s="79">
        <v>126</v>
      </c>
      <c r="L128" s="79">
        <v>7</v>
      </c>
      <c r="M128" s="79">
        <v>19</v>
      </c>
      <c r="N128" s="100">
        <f t="shared" si="7"/>
        <v>26</v>
      </c>
      <c r="O128" s="79">
        <v>0</v>
      </c>
      <c r="P128" s="79">
        <v>581</v>
      </c>
      <c r="Q128" s="79">
        <v>123</v>
      </c>
      <c r="R128" s="79">
        <v>356</v>
      </c>
      <c r="S128" s="79">
        <v>224</v>
      </c>
      <c r="T128" s="9"/>
      <c r="U128" s="9"/>
    </row>
    <row r="129" spans="1:21" s="10" customFormat="1" ht="18" customHeight="1">
      <c r="A129" s="9">
        <v>24</v>
      </c>
      <c r="B129" s="230" t="s">
        <v>139</v>
      </c>
      <c r="C129" s="247" t="s">
        <v>269</v>
      </c>
      <c r="D129" s="84">
        <v>2779</v>
      </c>
      <c r="E129" s="84">
        <v>2667</v>
      </c>
      <c r="F129" s="81">
        <v>1621</v>
      </c>
      <c r="G129" s="178">
        <f aca="true" t="shared" si="8" ref="G129:G155">F129/E129</f>
        <v>0.6077990251218598</v>
      </c>
      <c r="H129" s="179">
        <f aca="true" t="shared" si="9" ref="H129:H155">P129/E129</f>
        <v>0.1739782527184102</v>
      </c>
      <c r="I129" s="81">
        <v>2203</v>
      </c>
      <c r="J129" s="86">
        <v>309</v>
      </c>
      <c r="K129" s="81">
        <v>128</v>
      </c>
      <c r="L129" s="154">
        <v>7</v>
      </c>
      <c r="M129" s="154">
        <v>20</v>
      </c>
      <c r="N129" s="99">
        <f aca="true" t="shared" si="10" ref="N129:N155">L129+M129</f>
        <v>27</v>
      </c>
      <c r="O129" s="81">
        <v>0</v>
      </c>
      <c r="P129" s="86">
        <v>464</v>
      </c>
      <c r="Q129" s="81">
        <v>10</v>
      </c>
      <c r="R129" s="86">
        <v>392</v>
      </c>
      <c r="S129" s="81">
        <v>0</v>
      </c>
      <c r="T129" s="9"/>
      <c r="U129" s="9"/>
    </row>
    <row r="130" spans="1:21" s="10" customFormat="1" ht="18" customHeight="1">
      <c r="A130" s="9">
        <v>34</v>
      </c>
      <c r="B130" s="238" t="s">
        <v>140</v>
      </c>
      <c r="C130" s="253" t="s">
        <v>270</v>
      </c>
      <c r="D130" s="88">
        <v>1816</v>
      </c>
      <c r="E130" s="88">
        <v>1691</v>
      </c>
      <c r="F130" s="89">
        <v>1332</v>
      </c>
      <c r="G130" s="176">
        <f t="shared" si="8"/>
        <v>0.7876995860437611</v>
      </c>
      <c r="H130" s="177">
        <f t="shared" si="9"/>
        <v>0.23536369012418687</v>
      </c>
      <c r="I130" s="89">
        <v>1293</v>
      </c>
      <c r="J130" s="90">
        <v>284</v>
      </c>
      <c r="K130" s="89">
        <v>94</v>
      </c>
      <c r="L130" s="89">
        <v>2</v>
      </c>
      <c r="M130" s="89">
        <v>18</v>
      </c>
      <c r="N130" s="94">
        <f t="shared" si="10"/>
        <v>20</v>
      </c>
      <c r="O130" s="89">
        <v>0</v>
      </c>
      <c r="P130" s="90">
        <v>398</v>
      </c>
      <c r="Q130" s="89">
        <v>3</v>
      </c>
      <c r="R130" s="90">
        <v>218</v>
      </c>
      <c r="S130" s="89">
        <v>5</v>
      </c>
      <c r="T130" s="9"/>
      <c r="U130" s="9"/>
    </row>
    <row r="131" spans="1:21" s="10" customFormat="1" ht="18" customHeight="1">
      <c r="A131" s="9">
        <v>40</v>
      </c>
      <c r="B131" s="233" t="s">
        <v>141</v>
      </c>
      <c r="C131" s="245" t="s">
        <v>271</v>
      </c>
      <c r="D131" s="37">
        <v>953</v>
      </c>
      <c r="E131" s="37">
        <v>771</v>
      </c>
      <c r="F131" s="63">
        <v>626</v>
      </c>
      <c r="G131" s="174">
        <f t="shared" si="8"/>
        <v>0.8119325551232166</v>
      </c>
      <c r="H131" s="175">
        <f t="shared" si="9"/>
        <v>0.23735408560311283</v>
      </c>
      <c r="I131" s="63">
        <v>588</v>
      </c>
      <c r="J131" s="64">
        <v>126</v>
      </c>
      <c r="K131" s="63">
        <v>42</v>
      </c>
      <c r="L131" s="37">
        <v>5</v>
      </c>
      <c r="M131" s="37">
        <v>10</v>
      </c>
      <c r="N131" s="94">
        <f t="shared" si="10"/>
        <v>15</v>
      </c>
      <c r="O131" s="63">
        <v>0</v>
      </c>
      <c r="P131" s="64">
        <v>183</v>
      </c>
      <c r="Q131" s="63">
        <v>70</v>
      </c>
      <c r="R131" s="64">
        <v>175</v>
      </c>
      <c r="S131" s="63">
        <v>124</v>
      </c>
      <c r="T131" s="9"/>
      <c r="U131" s="9"/>
    </row>
    <row r="132" spans="1:21" s="10" customFormat="1" ht="18" customHeight="1">
      <c r="A132" s="9">
        <v>42</v>
      </c>
      <c r="B132" s="233" t="s">
        <v>142</v>
      </c>
      <c r="C132" s="251" t="s">
        <v>272</v>
      </c>
      <c r="D132" s="37">
        <v>2309</v>
      </c>
      <c r="E132" s="37">
        <v>2125</v>
      </c>
      <c r="F132" s="63">
        <v>2021</v>
      </c>
      <c r="G132" s="174">
        <f t="shared" si="8"/>
        <v>0.9510588235294117</v>
      </c>
      <c r="H132" s="175">
        <f t="shared" si="9"/>
        <v>0.25976470588235295</v>
      </c>
      <c r="I132" s="63">
        <v>1573</v>
      </c>
      <c r="J132" s="64">
        <v>381</v>
      </c>
      <c r="K132" s="63">
        <v>135</v>
      </c>
      <c r="L132" s="37">
        <v>4</v>
      </c>
      <c r="M132" s="37">
        <v>32</v>
      </c>
      <c r="N132" s="94">
        <f t="shared" si="10"/>
        <v>36</v>
      </c>
      <c r="O132" s="63">
        <v>0</v>
      </c>
      <c r="P132" s="63">
        <v>552</v>
      </c>
      <c r="Q132" s="63">
        <v>158</v>
      </c>
      <c r="R132" s="64">
        <v>269</v>
      </c>
      <c r="S132" s="63">
        <v>86</v>
      </c>
      <c r="T132" s="9"/>
      <c r="U132" s="9"/>
    </row>
    <row r="133" spans="1:21" s="10" customFormat="1" ht="18" customHeight="1">
      <c r="A133" s="9">
        <v>13</v>
      </c>
      <c r="B133" s="225" t="s">
        <v>143</v>
      </c>
      <c r="C133" s="246" t="s">
        <v>273</v>
      </c>
      <c r="D133" s="77">
        <v>433</v>
      </c>
      <c r="E133" s="77">
        <v>394</v>
      </c>
      <c r="F133" s="79">
        <v>64</v>
      </c>
      <c r="G133" s="174">
        <f t="shared" si="8"/>
        <v>0.16243654822335024</v>
      </c>
      <c r="H133" s="175">
        <f t="shared" si="9"/>
        <v>0.07106598984771574</v>
      </c>
      <c r="I133" s="79">
        <v>366</v>
      </c>
      <c r="J133" s="80">
        <v>22</v>
      </c>
      <c r="K133" s="79">
        <v>6</v>
      </c>
      <c r="L133" s="77">
        <v>0</v>
      </c>
      <c r="M133" s="79">
        <v>0</v>
      </c>
      <c r="N133" s="100">
        <f t="shared" si="10"/>
        <v>0</v>
      </c>
      <c r="O133" s="79">
        <v>0</v>
      </c>
      <c r="P133" s="80">
        <v>28</v>
      </c>
      <c r="Q133" s="79">
        <v>0</v>
      </c>
      <c r="R133" s="80">
        <v>114</v>
      </c>
      <c r="S133" s="79">
        <v>28</v>
      </c>
      <c r="T133" s="9"/>
      <c r="U133" s="9"/>
    </row>
    <row r="134" spans="1:21" s="12" customFormat="1" ht="18" customHeight="1">
      <c r="A134" s="11">
        <v>13</v>
      </c>
      <c r="B134" s="230" t="s">
        <v>144</v>
      </c>
      <c r="C134" s="247" t="s">
        <v>274</v>
      </c>
      <c r="D134" s="84">
        <v>1266</v>
      </c>
      <c r="E134" s="84">
        <v>1060</v>
      </c>
      <c r="F134" s="81">
        <v>209</v>
      </c>
      <c r="G134" s="178">
        <f t="shared" si="8"/>
        <v>0.19716981132075473</v>
      </c>
      <c r="H134" s="179">
        <f t="shared" si="9"/>
        <v>0.08584905660377358</v>
      </c>
      <c r="I134" s="81">
        <v>969</v>
      </c>
      <c r="J134" s="86">
        <v>78</v>
      </c>
      <c r="K134" s="81">
        <v>11</v>
      </c>
      <c r="L134" s="84">
        <v>0</v>
      </c>
      <c r="M134" s="84">
        <v>2</v>
      </c>
      <c r="N134" s="99">
        <f t="shared" si="10"/>
        <v>2</v>
      </c>
      <c r="O134" s="81">
        <v>0</v>
      </c>
      <c r="P134" s="86">
        <v>91</v>
      </c>
      <c r="Q134" s="81">
        <v>11</v>
      </c>
      <c r="R134" s="86">
        <v>69</v>
      </c>
      <c r="S134" s="81">
        <v>53</v>
      </c>
      <c r="T134" s="11"/>
      <c r="U134" s="11"/>
    </row>
    <row r="135" spans="1:21" s="10" customFormat="1" ht="18" customHeight="1">
      <c r="A135" s="9">
        <v>13</v>
      </c>
      <c r="B135" s="238" t="s">
        <v>145</v>
      </c>
      <c r="C135" s="253" t="s">
        <v>275</v>
      </c>
      <c r="D135" s="88">
        <v>2285</v>
      </c>
      <c r="E135" s="88">
        <v>1581</v>
      </c>
      <c r="F135" s="89">
        <v>427</v>
      </c>
      <c r="G135" s="176">
        <f t="shared" si="8"/>
        <v>0.2700822264389627</v>
      </c>
      <c r="H135" s="177">
        <f t="shared" si="9"/>
        <v>0.105629348513599</v>
      </c>
      <c r="I135" s="89">
        <v>1414</v>
      </c>
      <c r="J135" s="90">
        <v>135</v>
      </c>
      <c r="K135" s="89">
        <v>26</v>
      </c>
      <c r="L135" s="88">
        <v>2</v>
      </c>
      <c r="M135" s="88">
        <v>4</v>
      </c>
      <c r="N135" s="94">
        <f t="shared" si="10"/>
        <v>6</v>
      </c>
      <c r="O135" s="89">
        <v>0</v>
      </c>
      <c r="P135" s="90">
        <v>167</v>
      </c>
      <c r="Q135" s="89">
        <v>51</v>
      </c>
      <c r="R135" s="90">
        <v>219</v>
      </c>
      <c r="S135" s="89">
        <v>186</v>
      </c>
      <c r="T135" s="9"/>
      <c r="U135" s="9"/>
    </row>
    <row r="136" spans="1:21" s="10" customFormat="1" ht="18" customHeight="1">
      <c r="A136" s="9">
        <v>13</v>
      </c>
      <c r="B136" s="233" t="s">
        <v>146</v>
      </c>
      <c r="C136" s="245" t="s">
        <v>276</v>
      </c>
      <c r="D136" s="37">
        <v>2079</v>
      </c>
      <c r="E136" s="37">
        <v>1756</v>
      </c>
      <c r="F136" s="63">
        <v>710</v>
      </c>
      <c r="G136" s="174">
        <f t="shared" si="8"/>
        <v>0.4043280182232346</v>
      </c>
      <c r="H136" s="175">
        <f t="shared" si="9"/>
        <v>0.12870159453302962</v>
      </c>
      <c r="I136" s="63">
        <v>1530</v>
      </c>
      <c r="J136" s="64">
        <v>159</v>
      </c>
      <c r="K136" s="63">
        <v>47</v>
      </c>
      <c r="L136" s="37">
        <v>2</v>
      </c>
      <c r="M136" s="37">
        <v>18</v>
      </c>
      <c r="N136" s="94">
        <f t="shared" si="10"/>
        <v>20</v>
      </c>
      <c r="O136" s="63">
        <v>0</v>
      </c>
      <c r="P136" s="64">
        <v>226</v>
      </c>
      <c r="Q136" s="63">
        <v>92</v>
      </c>
      <c r="R136" s="64">
        <v>296</v>
      </c>
      <c r="S136" s="63">
        <v>219</v>
      </c>
      <c r="T136" s="9"/>
      <c r="U136" s="9"/>
    </row>
    <row r="137" spans="1:21" s="10" customFormat="1" ht="18" customHeight="1">
      <c r="A137" s="9">
        <v>13</v>
      </c>
      <c r="B137" s="233" t="s">
        <v>147</v>
      </c>
      <c r="C137" s="246" t="s">
        <v>277</v>
      </c>
      <c r="D137" s="101">
        <v>1608</v>
      </c>
      <c r="E137" s="37">
        <v>1512</v>
      </c>
      <c r="F137" s="63">
        <v>491</v>
      </c>
      <c r="G137" s="174">
        <f t="shared" si="8"/>
        <v>0.3247354497354497</v>
      </c>
      <c r="H137" s="175">
        <f t="shared" si="9"/>
        <v>0.1078042328042328</v>
      </c>
      <c r="I137" s="65">
        <v>1349</v>
      </c>
      <c r="J137" s="64">
        <v>128</v>
      </c>
      <c r="K137" s="63">
        <v>30</v>
      </c>
      <c r="L137" s="37">
        <v>0</v>
      </c>
      <c r="M137" s="37">
        <v>5</v>
      </c>
      <c r="N137" s="94">
        <f t="shared" si="10"/>
        <v>5</v>
      </c>
      <c r="O137" s="63">
        <v>0</v>
      </c>
      <c r="P137" s="63">
        <v>163</v>
      </c>
      <c r="Q137" s="63">
        <v>63</v>
      </c>
      <c r="R137" s="64">
        <v>217</v>
      </c>
      <c r="S137" s="63">
        <v>155</v>
      </c>
      <c r="T137" s="9"/>
      <c r="U137" s="9"/>
    </row>
    <row r="138" spans="1:21" s="10" customFormat="1" ht="18" customHeight="1">
      <c r="A138" s="9">
        <v>13</v>
      </c>
      <c r="B138" s="225" t="s">
        <v>148</v>
      </c>
      <c r="C138" s="254" t="s">
        <v>278</v>
      </c>
      <c r="D138" s="79">
        <v>1127</v>
      </c>
      <c r="E138" s="77">
        <v>992</v>
      </c>
      <c r="F138" s="79">
        <v>429</v>
      </c>
      <c r="G138" s="174">
        <f t="shared" si="8"/>
        <v>0.4324596774193548</v>
      </c>
      <c r="H138" s="175">
        <f t="shared" si="9"/>
        <v>0.14012096774193547</v>
      </c>
      <c r="I138" s="83">
        <v>853</v>
      </c>
      <c r="J138" s="80">
        <v>98</v>
      </c>
      <c r="K138" s="79">
        <v>33</v>
      </c>
      <c r="L138" s="77">
        <v>1</v>
      </c>
      <c r="M138" s="77">
        <v>7</v>
      </c>
      <c r="N138" s="100">
        <f t="shared" si="10"/>
        <v>8</v>
      </c>
      <c r="O138" s="79">
        <v>0</v>
      </c>
      <c r="P138" s="80">
        <v>139</v>
      </c>
      <c r="Q138" s="79">
        <v>32</v>
      </c>
      <c r="R138" s="80">
        <v>170</v>
      </c>
      <c r="S138" s="79">
        <v>69</v>
      </c>
      <c r="T138" s="9"/>
      <c r="U138" s="9"/>
    </row>
    <row r="139" spans="1:21" s="10" customFormat="1" ht="18" customHeight="1">
      <c r="A139" s="9">
        <v>13</v>
      </c>
      <c r="B139" s="230" t="s">
        <v>149</v>
      </c>
      <c r="C139" s="249" t="s">
        <v>279</v>
      </c>
      <c r="D139" s="84">
        <v>1938</v>
      </c>
      <c r="E139" s="84">
        <v>1830</v>
      </c>
      <c r="F139" s="81">
        <v>655</v>
      </c>
      <c r="G139" s="178">
        <f t="shared" si="8"/>
        <v>0.35792349726775957</v>
      </c>
      <c r="H139" s="179">
        <f t="shared" si="9"/>
        <v>0.11092896174863388</v>
      </c>
      <c r="I139" s="81">
        <v>1627</v>
      </c>
      <c r="J139" s="86">
        <v>151</v>
      </c>
      <c r="K139" s="81">
        <v>47</v>
      </c>
      <c r="L139" s="84">
        <v>2</v>
      </c>
      <c r="M139" s="84">
        <v>3</v>
      </c>
      <c r="N139" s="99">
        <f t="shared" si="10"/>
        <v>5</v>
      </c>
      <c r="O139" s="81">
        <v>0</v>
      </c>
      <c r="P139" s="86">
        <v>203</v>
      </c>
      <c r="Q139" s="81">
        <v>21</v>
      </c>
      <c r="R139" s="86">
        <v>135</v>
      </c>
      <c r="S139" s="81">
        <v>128</v>
      </c>
      <c r="T139" s="9"/>
      <c r="U139" s="9"/>
    </row>
    <row r="140" spans="1:21" s="10" customFormat="1" ht="18" customHeight="1">
      <c r="A140" s="9">
        <v>13</v>
      </c>
      <c r="B140" s="238" t="s">
        <v>150</v>
      </c>
      <c r="C140" s="253" t="s">
        <v>280</v>
      </c>
      <c r="D140" s="88">
        <v>4530</v>
      </c>
      <c r="E140" s="88">
        <v>4081</v>
      </c>
      <c r="F140" s="89">
        <v>1391</v>
      </c>
      <c r="G140" s="176">
        <f t="shared" si="8"/>
        <v>0.34084783141386915</v>
      </c>
      <c r="H140" s="177">
        <f t="shared" si="9"/>
        <v>0.10512129380053908</v>
      </c>
      <c r="I140" s="89">
        <v>3652</v>
      </c>
      <c r="J140" s="90">
        <v>336</v>
      </c>
      <c r="K140" s="89">
        <v>73</v>
      </c>
      <c r="L140" s="88">
        <v>3</v>
      </c>
      <c r="M140" s="88">
        <v>17</v>
      </c>
      <c r="N140" s="94">
        <f t="shared" si="10"/>
        <v>20</v>
      </c>
      <c r="O140" s="89">
        <v>0</v>
      </c>
      <c r="P140" s="90">
        <v>429</v>
      </c>
      <c r="Q140" s="89">
        <v>162</v>
      </c>
      <c r="R140" s="90">
        <v>591</v>
      </c>
      <c r="S140" s="89">
        <v>295</v>
      </c>
      <c r="T140" s="9"/>
      <c r="U140" s="9"/>
    </row>
    <row r="141" spans="1:21" s="10" customFormat="1" ht="18" customHeight="1">
      <c r="A141" s="9">
        <v>13</v>
      </c>
      <c r="B141" s="233" t="s">
        <v>151</v>
      </c>
      <c r="C141" s="246" t="s">
        <v>281</v>
      </c>
      <c r="D141" s="37">
        <v>2976</v>
      </c>
      <c r="E141" s="37">
        <v>2727</v>
      </c>
      <c r="F141" s="63">
        <v>807</v>
      </c>
      <c r="G141" s="174">
        <f t="shared" si="8"/>
        <v>0.29592959295929594</v>
      </c>
      <c r="H141" s="175">
        <f t="shared" si="9"/>
        <v>0.11074440777411075</v>
      </c>
      <c r="I141" s="63">
        <v>2425</v>
      </c>
      <c r="J141" s="64">
        <v>250</v>
      </c>
      <c r="K141" s="63">
        <v>43</v>
      </c>
      <c r="L141" s="37">
        <v>3</v>
      </c>
      <c r="M141" s="37">
        <v>6</v>
      </c>
      <c r="N141" s="94">
        <f t="shared" si="10"/>
        <v>9</v>
      </c>
      <c r="O141" s="63">
        <v>0</v>
      </c>
      <c r="P141" s="64">
        <v>302</v>
      </c>
      <c r="Q141" s="63">
        <v>85</v>
      </c>
      <c r="R141" s="64">
        <v>273</v>
      </c>
      <c r="S141" s="63">
        <v>266</v>
      </c>
      <c r="T141" s="9"/>
      <c r="U141" s="9"/>
    </row>
    <row r="142" spans="1:21" s="10" customFormat="1" ht="18" customHeight="1">
      <c r="A142" s="9">
        <v>13</v>
      </c>
      <c r="B142" s="233" t="s">
        <v>152</v>
      </c>
      <c r="C142" s="245" t="s">
        <v>282</v>
      </c>
      <c r="D142" s="37">
        <v>1885</v>
      </c>
      <c r="E142" s="37">
        <v>1597</v>
      </c>
      <c r="F142" s="63">
        <v>613</v>
      </c>
      <c r="G142" s="174">
        <f t="shared" si="8"/>
        <v>0.38384470882905447</v>
      </c>
      <c r="H142" s="175">
        <f t="shared" si="9"/>
        <v>0.12210394489668128</v>
      </c>
      <c r="I142" s="83">
        <v>1402</v>
      </c>
      <c r="J142" s="63">
        <v>137</v>
      </c>
      <c r="K142" s="63">
        <v>53</v>
      </c>
      <c r="L142" s="37">
        <v>2</v>
      </c>
      <c r="M142" s="37">
        <v>3</v>
      </c>
      <c r="N142" s="94">
        <f t="shared" si="10"/>
        <v>5</v>
      </c>
      <c r="O142" s="63">
        <v>0</v>
      </c>
      <c r="P142" s="63">
        <v>195</v>
      </c>
      <c r="Q142" s="63">
        <v>42</v>
      </c>
      <c r="R142" s="64">
        <v>362</v>
      </c>
      <c r="S142" s="63">
        <v>405</v>
      </c>
      <c r="T142" s="9"/>
      <c r="U142" s="9"/>
    </row>
    <row r="143" spans="1:21" s="10" customFormat="1" ht="18" customHeight="1">
      <c r="A143" s="9">
        <v>13</v>
      </c>
      <c r="B143" s="225" t="s">
        <v>153</v>
      </c>
      <c r="C143" s="254" t="s">
        <v>283</v>
      </c>
      <c r="D143" s="79">
        <v>5475</v>
      </c>
      <c r="E143" s="77">
        <v>5099</v>
      </c>
      <c r="F143" s="79">
        <v>2635</v>
      </c>
      <c r="G143" s="174">
        <f t="shared" si="8"/>
        <v>0.5167679937242596</v>
      </c>
      <c r="H143" s="175">
        <f t="shared" si="9"/>
        <v>0.15277505393214355</v>
      </c>
      <c r="I143" s="83">
        <v>4320</v>
      </c>
      <c r="J143" s="77">
        <v>557</v>
      </c>
      <c r="K143" s="79">
        <v>183</v>
      </c>
      <c r="L143" s="77">
        <v>6</v>
      </c>
      <c r="M143" s="77">
        <v>33</v>
      </c>
      <c r="N143" s="100">
        <f t="shared" si="10"/>
        <v>39</v>
      </c>
      <c r="O143" s="79">
        <v>0</v>
      </c>
      <c r="P143" s="80">
        <v>779</v>
      </c>
      <c r="Q143" s="79">
        <v>263</v>
      </c>
      <c r="R143" s="80">
        <v>896</v>
      </c>
      <c r="S143" s="79">
        <v>890</v>
      </c>
      <c r="T143" s="9"/>
      <c r="U143" s="9"/>
    </row>
    <row r="144" spans="1:21" s="10" customFormat="1" ht="18" customHeight="1">
      <c r="A144" s="9">
        <v>13</v>
      </c>
      <c r="B144" s="230" t="s">
        <v>232</v>
      </c>
      <c r="C144" s="249" t="s">
        <v>284</v>
      </c>
      <c r="D144" s="84">
        <v>7037</v>
      </c>
      <c r="E144" s="84">
        <v>6297</v>
      </c>
      <c r="F144" s="81">
        <v>1957</v>
      </c>
      <c r="G144" s="178">
        <f t="shared" si="8"/>
        <v>0.31078291249801493</v>
      </c>
      <c r="H144" s="179">
        <f t="shared" si="9"/>
        <v>0.10719390185802763</v>
      </c>
      <c r="I144" s="81">
        <v>5622</v>
      </c>
      <c r="J144" s="86">
        <v>514</v>
      </c>
      <c r="K144" s="81">
        <v>140</v>
      </c>
      <c r="L144" s="84">
        <v>4</v>
      </c>
      <c r="M144" s="84">
        <v>17</v>
      </c>
      <c r="N144" s="99">
        <f t="shared" si="10"/>
        <v>21</v>
      </c>
      <c r="O144" s="81">
        <v>0</v>
      </c>
      <c r="P144" s="86">
        <v>675</v>
      </c>
      <c r="Q144" s="81">
        <v>187</v>
      </c>
      <c r="R144" s="86">
        <v>798</v>
      </c>
      <c r="S144" s="81">
        <v>75</v>
      </c>
      <c r="T144" s="9"/>
      <c r="U144" s="9"/>
    </row>
    <row r="145" spans="1:21" s="10" customFormat="1" ht="18" customHeight="1">
      <c r="A145" s="9">
        <v>13</v>
      </c>
      <c r="B145" s="238" t="s">
        <v>234</v>
      </c>
      <c r="C145" s="248" t="s">
        <v>285</v>
      </c>
      <c r="D145" s="88">
        <v>1545</v>
      </c>
      <c r="E145" s="88">
        <v>1282</v>
      </c>
      <c r="F145" s="89">
        <v>620</v>
      </c>
      <c r="G145" s="176">
        <f t="shared" si="8"/>
        <v>0.4836193447737909</v>
      </c>
      <c r="H145" s="177">
        <f t="shared" si="9"/>
        <v>0.15132605304212168</v>
      </c>
      <c r="I145" s="89">
        <v>1088</v>
      </c>
      <c r="J145" s="90">
        <v>142</v>
      </c>
      <c r="K145" s="89">
        <v>43</v>
      </c>
      <c r="L145" s="88">
        <v>1</v>
      </c>
      <c r="M145" s="88">
        <v>8</v>
      </c>
      <c r="N145" s="94">
        <f t="shared" si="10"/>
        <v>9</v>
      </c>
      <c r="O145" s="89">
        <v>0</v>
      </c>
      <c r="P145" s="90">
        <v>194</v>
      </c>
      <c r="Q145" s="89">
        <v>228</v>
      </c>
      <c r="R145" s="90">
        <v>305</v>
      </c>
      <c r="S145" s="89">
        <v>555</v>
      </c>
      <c r="T145" s="9"/>
      <c r="U145" s="9"/>
    </row>
    <row r="146" spans="1:21" s="10" customFormat="1" ht="18" customHeight="1">
      <c r="A146" s="9">
        <v>13</v>
      </c>
      <c r="B146" s="233" t="s">
        <v>238</v>
      </c>
      <c r="C146" s="246" t="s">
        <v>286</v>
      </c>
      <c r="D146" s="37">
        <v>1920</v>
      </c>
      <c r="E146" s="37">
        <v>1754</v>
      </c>
      <c r="F146" s="63">
        <v>706</v>
      </c>
      <c r="G146" s="174">
        <f t="shared" si="8"/>
        <v>0.40250855188141393</v>
      </c>
      <c r="H146" s="175">
        <f t="shared" si="9"/>
        <v>0.14652223489167618</v>
      </c>
      <c r="I146" s="63">
        <v>1497</v>
      </c>
      <c r="J146" s="64">
        <v>195</v>
      </c>
      <c r="K146" s="63">
        <v>57</v>
      </c>
      <c r="L146" s="37">
        <v>3</v>
      </c>
      <c r="M146" s="37">
        <v>2</v>
      </c>
      <c r="N146" s="94">
        <f t="shared" si="10"/>
        <v>5</v>
      </c>
      <c r="O146" s="63">
        <v>0</v>
      </c>
      <c r="P146" s="64">
        <v>257</v>
      </c>
      <c r="Q146" s="63">
        <v>15</v>
      </c>
      <c r="R146" s="64">
        <v>200</v>
      </c>
      <c r="S146" s="63">
        <v>196</v>
      </c>
      <c r="T146" s="9"/>
      <c r="U146" s="9"/>
    </row>
    <row r="147" spans="1:21" s="10" customFormat="1" ht="18" customHeight="1">
      <c r="A147" s="9">
        <v>13</v>
      </c>
      <c r="B147" s="233" t="s">
        <v>239</v>
      </c>
      <c r="C147" s="245" t="s">
        <v>287</v>
      </c>
      <c r="D147" s="37">
        <v>3692</v>
      </c>
      <c r="E147" s="37">
        <v>3582</v>
      </c>
      <c r="F147" s="63">
        <v>1243</v>
      </c>
      <c r="G147" s="174">
        <f t="shared" si="8"/>
        <v>0.34701284198771637</v>
      </c>
      <c r="H147" s="175">
        <f t="shared" si="9"/>
        <v>0.11613623673925182</v>
      </c>
      <c r="I147" s="63">
        <v>3166</v>
      </c>
      <c r="J147" s="37">
        <v>316</v>
      </c>
      <c r="K147" s="63">
        <v>86</v>
      </c>
      <c r="L147" s="37">
        <v>4</v>
      </c>
      <c r="M147" s="37">
        <v>10</v>
      </c>
      <c r="N147" s="94">
        <f t="shared" si="10"/>
        <v>14</v>
      </c>
      <c r="O147" s="63">
        <v>0</v>
      </c>
      <c r="P147" s="63">
        <v>416</v>
      </c>
      <c r="Q147" s="63">
        <v>48</v>
      </c>
      <c r="R147" s="64">
        <v>344</v>
      </c>
      <c r="S147" s="63">
        <v>371</v>
      </c>
      <c r="T147" s="9"/>
      <c r="U147" s="9"/>
    </row>
    <row r="148" spans="1:21" s="10" customFormat="1" ht="18" customHeight="1">
      <c r="A148" s="9">
        <v>13</v>
      </c>
      <c r="B148" s="225" t="s">
        <v>240</v>
      </c>
      <c r="C148" s="254" t="s">
        <v>288</v>
      </c>
      <c r="D148" s="77">
        <v>1715</v>
      </c>
      <c r="E148" s="77">
        <v>1507</v>
      </c>
      <c r="F148" s="79">
        <v>566</v>
      </c>
      <c r="G148" s="174">
        <f t="shared" si="8"/>
        <v>0.37558062375580625</v>
      </c>
      <c r="H148" s="175">
        <f t="shared" si="9"/>
        <v>0.12408759124087591</v>
      </c>
      <c r="I148" s="79">
        <v>1320</v>
      </c>
      <c r="J148" s="80">
        <v>148</v>
      </c>
      <c r="K148" s="79">
        <v>37</v>
      </c>
      <c r="L148" s="77">
        <v>0</v>
      </c>
      <c r="M148" s="77">
        <v>2</v>
      </c>
      <c r="N148" s="100">
        <f t="shared" si="10"/>
        <v>2</v>
      </c>
      <c r="O148" s="79">
        <v>0</v>
      </c>
      <c r="P148" s="77">
        <v>187</v>
      </c>
      <c r="Q148" s="79">
        <v>15</v>
      </c>
      <c r="R148" s="80">
        <v>78</v>
      </c>
      <c r="S148" s="79">
        <v>105</v>
      </c>
      <c r="T148" s="9"/>
      <c r="U148" s="9"/>
    </row>
    <row r="149" spans="1:21" s="10" customFormat="1" ht="18" customHeight="1">
      <c r="A149" s="9">
        <v>13</v>
      </c>
      <c r="B149" s="230" t="s">
        <v>241</v>
      </c>
      <c r="C149" s="247" t="s">
        <v>289</v>
      </c>
      <c r="D149" s="84">
        <v>2344</v>
      </c>
      <c r="E149" s="84">
        <v>2200</v>
      </c>
      <c r="F149" s="81">
        <v>918</v>
      </c>
      <c r="G149" s="178">
        <f t="shared" si="8"/>
        <v>0.4172727272727273</v>
      </c>
      <c r="H149" s="179">
        <f t="shared" si="9"/>
        <v>0.12863636363636363</v>
      </c>
      <c r="I149" s="81">
        <v>1917</v>
      </c>
      <c r="J149" s="86">
        <v>209</v>
      </c>
      <c r="K149" s="81">
        <v>57</v>
      </c>
      <c r="L149" s="84">
        <v>8</v>
      </c>
      <c r="M149" s="84">
        <v>9</v>
      </c>
      <c r="N149" s="99">
        <f t="shared" si="10"/>
        <v>17</v>
      </c>
      <c r="O149" s="81">
        <v>0</v>
      </c>
      <c r="P149" s="86">
        <v>283</v>
      </c>
      <c r="Q149" s="81">
        <v>11</v>
      </c>
      <c r="R149" s="86">
        <v>252</v>
      </c>
      <c r="S149" s="81">
        <v>165</v>
      </c>
      <c r="T149" s="9"/>
      <c r="U149" s="9"/>
    </row>
    <row r="150" spans="1:21" s="10" customFormat="1" ht="18" customHeight="1">
      <c r="A150" s="9">
        <v>13</v>
      </c>
      <c r="B150" s="238" t="s">
        <v>242</v>
      </c>
      <c r="C150" s="253" t="s">
        <v>290</v>
      </c>
      <c r="D150" s="300">
        <v>1703</v>
      </c>
      <c r="E150" s="300">
        <v>1570</v>
      </c>
      <c r="F150" s="304">
        <v>550</v>
      </c>
      <c r="G150" s="176">
        <f t="shared" si="8"/>
        <v>0.3503184713375796</v>
      </c>
      <c r="H150" s="177">
        <f t="shared" si="9"/>
        <v>0.1159235668789809</v>
      </c>
      <c r="I150" s="269">
        <v>1388</v>
      </c>
      <c r="J150" s="308">
        <v>139</v>
      </c>
      <c r="K150" s="304">
        <v>37</v>
      </c>
      <c r="L150" s="300">
        <v>1</v>
      </c>
      <c r="M150" s="277">
        <v>5</v>
      </c>
      <c r="N150" s="94">
        <f t="shared" si="10"/>
        <v>6</v>
      </c>
      <c r="O150" s="271">
        <v>0</v>
      </c>
      <c r="P150" s="90">
        <v>182</v>
      </c>
      <c r="Q150" s="271">
        <v>19</v>
      </c>
      <c r="R150" s="276">
        <v>140</v>
      </c>
      <c r="S150" s="271">
        <v>85</v>
      </c>
      <c r="T150" s="9"/>
      <c r="U150" s="9"/>
    </row>
    <row r="151" spans="1:21" s="10" customFormat="1" ht="18" customHeight="1">
      <c r="A151" s="9">
        <v>13</v>
      </c>
      <c r="B151" s="233" t="s">
        <v>250</v>
      </c>
      <c r="C151" s="245" t="s">
        <v>291</v>
      </c>
      <c r="D151" s="37">
        <v>4064</v>
      </c>
      <c r="E151" s="37">
        <v>3941</v>
      </c>
      <c r="F151" s="63">
        <v>1902</v>
      </c>
      <c r="G151" s="174">
        <f t="shared" si="8"/>
        <v>0.4826186247145395</v>
      </c>
      <c r="H151" s="175">
        <f t="shared" si="9"/>
        <v>0.14184217203755392</v>
      </c>
      <c r="I151" s="63">
        <v>3382</v>
      </c>
      <c r="J151" s="64">
        <v>403</v>
      </c>
      <c r="K151" s="63">
        <v>119</v>
      </c>
      <c r="L151" s="37">
        <v>6</v>
      </c>
      <c r="M151" s="37">
        <v>31</v>
      </c>
      <c r="N151" s="94">
        <f t="shared" si="10"/>
        <v>37</v>
      </c>
      <c r="O151" s="63">
        <v>0</v>
      </c>
      <c r="P151" s="64">
        <v>559</v>
      </c>
      <c r="Q151" s="63">
        <v>27</v>
      </c>
      <c r="R151" s="64">
        <v>245</v>
      </c>
      <c r="S151" s="63">
        <v>230</v>
      </c>
      <c r="T151" s="9"/>
      <c r="U151" s="9"/>
    </row>
    <row r="152" spans="1:21" s="10" customFormat="1" ht="18" customHeight="1">
      <c r="A152" s="9">
        <v>13</v>
      </c>
      <c r="B152" s="233" t="s">
        <v>251</v>
      </c>
      <c r="C152" s="245" t="s">
        <v>292</v>
      </c>
      <c r="D152" s="63">
        <v>6013</v>
      </c>
      <c r="E152" s="37">
        <v>5499</v>
      </c>
      <c r="F152" s="63">
        <v>2254</v>
      </c>
      <c r="G152" s="174">
        <f t="shared" si="8"/>
        <v>0.4098927077650482</v>
      </c>
      <c r="H152" s="175">
        <f t="shared" si="9"/>
        <v>0.13075104564466267</v>
      </c>
      <c r="I152" s="63">
        <v>4780</v>
      </c>
      <c r="J152" s="80">
        <v>537</v>
      </c>
      <c r="K152" s="79">
        <v>158</v>
      </c>
      <c r="L152" s="77">
        <v>3</v>
      </c>
      <c r="M152" s="63">
        <v>21</v>
      </c>
      <c r="N152" s="94">
        <f t="shared" si="10"/>
        <v>24</v>
      </c>
      <c r="O152" s="63">
        <v>0</v>
      </c>
      <c r="P152" s="63">
        <v>719</v>
      </c>
      <c r="Q152" s="63">
        <v>96</v>
      </c>
      <c r="R152" s="64">
        <v>436</v>
      </c>
      <c r="S152" s="63">
        <v>412</v>
      </c>
      <c r="T152" s="9"/>
      <c r="U152" s="9"/>
    </row>
    <row r="153" spans="1:21" s="10" customFormat="1" ht="18" customHeight="1">
      <c r="A153" s="9">
        <v>13</v>
      </c>
      <c r="B153" s="257" t="s">
        <v>309</v>
      </c>
      <c r="C153" s="258" t="s">
        <v>293</v>
      </c>
      <c r="D153" s="79">
        <v>5844</v>
      </c>
      <c r="E153" s="79">
        <v>5443</v>
      </c>
      <c r="F153" s="79">
        <v>3218</v>
      </c>
      <c r="G153" s="174">
        <f t="shared" si="8"/>
        <v>0.5912180782656623</v>
      </c>
      <c r="H153" s="175">
        <f t="shared" si="9"/>
        <v>0.15873599118133383</v>
      </c>
      <c r="I153" s="79">
        <v>4579</v>
      </c>
      <c r="J153" s="79">
        <v>564</v>
      </c>
      <c r="K153" s="79">
        <v>243</v>
      </c>
      <c r="L153" s="79">
        <v>3</v>
      </c>
      <c r="M153" s="83">
        <v>54</v>
      </c>
      <c r="N153" s="98">
        <f t="shared" si="10"/>
        <v>57</v>
      </c>
      <c r="O153" s="79">
        <v>0</v>
      </c>
      <c r="P153" s="79">
        <v>864</v>
      </c>
      <c r="Q153" s="79">
        <v>164</v>
      </c>
      <c r="R153" s="83">
        <v>624</v>
      </c>
      <c r="S153" s="79">
        <v>626</v>
      </c>
      <c r="T153" s="9"/>
      <c r="U153" s="9"/>
    </row>
    <row r="154" spans="1:21" s="10" customFormat="1" ht="18" customHeight="1">
      <c r="A154" s="9">
        <v>13</v>
      </c>
      <c r="B154" s="230" t="s">
        <v>310</v>
      </c>
      <c r="C154" s="249" t="s">
        <v>294</v>
      </c>
      <c r="D154" s="305">
        <v>3739</v>
      </c>
      <c r="E154" s="305">
        <v>3452</v>
      </c>
      <c r="F154" s="305">
        <v>1933</v>
      </c>
      <c r="G154" s="178">
        <f t="shared" si="8"/>
        <v>0.5599652375434531</v>
      </c>
      <c r="H154" s="179">
        <f t="shared" si="9"/>
        <v>0.15005793742757823</v>
      </c>
      <c r="I154" s="48">
        <v>2934</v>
      </c>
      <c r="J154" s="305">
        <v>338</v>
      </c>
      <c r="K154" s="305">
        <v>146</v>
      </c>
      <c r="L154" s="305">
        <v>6</v>
      </c>
      <c r="M154" s="48">
        <v>28</v>
      </c>
      <c r="N154" s="99">
        <f t="shared" si="10"/>
        <v>34</v>
      </c>
      <c r="O154" s="48">
        <v>0</v>
      </c>
      <c r="P154" s="305">
        <v>518</v>
      </c>
      <c r="Q154" s="48">
        <v>59</v>
      </c>
      <c r="R154" s="48">
        <v>325</v>
      </c>
      <c r="S154" s="156">
        <v>187</v>
      </c>
      <c r="T154" s="9"/>
      <c r="U154" s="9"/>
    </row>
    <row r="155" spans="1:21" s="10" customFormat="1" ht="18" customHeight="1">
      <c r="A155" s="9">
        <v>13</v>
      </c>
      <c r="B155" s="259" t="s">
        <v>322</v>
      </c>
      <c r="C155" s="260" t="s">
        <v>295</v>
      </c>
      <c r="D155" s="306">
        <v>6359</v>
      </c>
      <c r="E155" s="306">
        <v>5727</v>
      </c>
      <c r="F155" s="306">
        <v>2651</v>
      </c>
      <c r="G155" s="174">
        <f t="shared" si="8"/>
        <v>0.46289505849484897</v>
      </c>
      <c r="H155" s="175">
        <f t="shared" si="9"/>
        <v>0.14370525580583202</v>
      </c>
      <c r="I155" s="46">
        <v>4904</v>
      </c>
      <c r="J155" s="306">
        <v>598</v>
      </c>
      <c r="K155" s="306">
        <v>180</v>
      </c>
      <c r="L155" s="306">
        <v>15</v>
      </c>
      <c r="M155" s="46">
        <v>30</v>
      </c>
      <c r="N155" s="155">
        <f t="shared" si="10"/>
        <v>45</v>
      </c>
      <c r="O155" s="46">
        <v>0</v>
      </c>
      <c r="P155" s="306">
        <v>823</v>
      </c>
      <c r="Q155" s="46">
        <v>205</v>
      </c>
      <c r="R155" s="46">
        <v>981</v>
      </c>
      <c r="S155" s="45">
        <v>484</v>
      </c>
      <c r="T155" s="9"/>
      <c r="U155" s="9"/>
    </row>
    <row r="156" spans="1:21" s="10" customFormat="1" ht="18" customHeight="1">
      <c r="A156" s="9"/>
      <c r="B156" s="261"/>
      <c r="C156" s="262"/>
      <c r="D156" s="146"/>
      <c r="E156" s="146"/>
      <c r="F156" s="146"/>
      <c r="G156" s="146"/>
      <c r="H156" s="146"/>
      <c r="I156" s="146"/>
      <c r="J156" s="310"/>
      <c r="K156" s="310"/>
      <c r="L156" s="310"/>
      <c r="M156" s="146"/>
      <c r="N156" s="146"/>
      <c r="O156" s="146"/>
      <c r="P156" s="310"/>
      <c r="Q156" s="146"/>
      <c r="R156" s="146"/>
      <c r="S156" s="146"/>
      <c r="T156" s="9"/>
      <c r="U156" s="9"/>
    </row>
    <row r="157" spans="1:21" s="32" customFormat="1" ht="18" customHeight="1">
      <c r="A157" s="31"/>
      <c r="B157" s="366" t="s">
        <v>311</v>
      </c>
      <c r="C157" s="400"/>
      <c r="D157" s="401">
        <f>SUM(D64:D155)</f>
        <v>475691</v>
      </c>
      <c r="E157" s="401">
        <f aca="true" t="shared" si="11" ref="E157:S157">SUM(E64:E155)</f>
        <v>430577</v>
      </c>
      <c r="F157" s="401">
        <f t="shared" si="11"/>
        <v>255246</v>
      </c>
      <c r="G157" s="402">
        <f>F157/E157</f>
        <v>0.5927998940955973</v>
      </c>
      <c r="H157" s="173">
        <f>P157/E157</f>
        <v>0.1698325735002102</v>
      </c>
      <c r="I157" s="401">
        <f t="shared" si="11"/>
        <v>357451</v>
      </c>
      <c r="J157" s="401">
        <f t="shared" si="11"/>
        <v>50979</v>
      </c>
      <c r="K157" s="401">
        <f t="shared" si="11"/>
        <v>18392</v>
      </c>
      <c r="L157" s="401">
        <f t="shared" si="11"/>
        <v>709</v>
      </c>
      <c r="M157" s="401">
        <f t="shared" si="11"/>
        <v>3045</v>
      </c>
      <c r="N157" s="401">
        <f t="shared" si="11"/>
        <v>3754</v>
      </c>
      <c r="O157" s="401">
        <f t="shared" si="11"/>
        <v>1</v>
      </c>
      <c r="P157" s="401">
        <f t="shared" si="11"/>
        <v>73126</v>
      </c>
      <c r="Q157" s="401">
        <f t="shared" si="11"/>
        <v>14306</v>
      </c>
      <c r="R157" s="401">
        <f t="shared" si="11"/>
        <v>59758</v>
      </c>
      <c r="S157" s="401">
        <f t="shared" si="11"/>
        <v>29986</v>
      </c>
      <c r="T157" s="31"/>
      <c r="U157" s="31"/>
    </row>
    <row r="158" spans="1:21" s="12" customFormat="1" ht="18" customHeight="1">
      <c r="A158" s="44"/>
      <c r="B158" s="263"/>
      <c r="C158" s="241"/>
      <c r="D158" s="263"/>
      <c r="E158" s="263"/>
      <c r="F158" s="263"/>
      <c r="G158" s="263"/>
      <c r="H158" s="263"/>
      <c r="I158" s="263"/>
      <c r="J158" s="263"/>
      <c r="K158" s="263"/>
      <c r="L158" s="263"/>
      <c r="M158" s="263"/>
      <c r="N158" s="263"/>
      <c r="O158" s="263"/>
      <c r="P158" s="263"/>
      <c r="Q158" s="263"/>
      <c r="R158" s="263"/>
      <c r="S158" s="263"/>
      <c r="T158" s="11"/>
      <c r="U158" s="11"/>
    </row>
    <row r="159" spans="1:21" s="10" customFormat="1" ht="18" customHeight="1">
      <c r="A159" s="9"/>
      <c r="B159" s="403" t="s">
        <v>331</v>
      </c>
      <c r="C159" s="242"/>
      <c r="D159" s="242"/>
      <c r="E159" s="242"/>
      <c r="F159" s="242"/>
      <c r="G159" s="242"/>
      <c r="H159" s="242"/>
      <c r="I159" s="242"/>
      <c r="J159" s="242"/>
      <c r="K159" s="242"/>
      <c r="L159" s="242"/>
      <c r="M159" s="242"/>
      <c r="N159" s="242"/>
      <c r="O159" s="242"/>
      <c r="P159" s="242"/>
      <c r="Q159" s="242"/>
      <c r="R159" s="242"/>
      <c r="S159" s="242"/>
      <c r="T159" s="9"/>
      <c r="U159" s="9"/>
    </row>
    <row r="160" spans="1:21" s="10" customFormat="1" ht="18" customHeight="1">
      <c r="A160" s="9"/>
      <c r="B160" s="403" t="s">
        <v>330</v>
      </c>
      <c r="C160" s="242"/>
      <c r="D160" s="242"/>
      <c r="E160" s="242"/>
      <c r="F160" s="242"/>
      <c r="G160" s="242"/>
      <c r="H160" s="242"/>
      <c r="I160" s="242"/>
      <c r="J160" s="242"/>
      <c r="K160" s="242"/>
      <c r="L160" s="242"/>
      <c r="M160" s="242"/>
      <c r="N160" s="242"/>
      <c r="O160" s="242"/>
      <c r="P160" s="242"/>
      <c r="Q160" s="242"/>
      <c r="R160" s="242"/>
      <c r="S160" s="242"/>
      <c r="T160" s="9"/>
      <c r="U160" s="9"/>
    </row>
    <row r="161" spans="1:21" s="10" customFormat="1" ht="18" customHeight="1">
      <c r="A161" s="9"/>
      <c r="B161" s="403" t="s">
        <v>313</v>
      </c>
      <c r="C161" s="242"/>
      <c r="D161" s="242"/>
      <c r="E161" s="242"/>
      <c r="F161" s="242"/>
      <c r="G161" s="242"/>
      <c r="H161" s="242"/>
      <c r="I161" s="242"/>
      <c r="J161" s="242"/>
      <c r="K161" s="242"/>
      <c r="L161" s="242"/>
      <c r="M161" s="242"/>
      <c r="N161" s="242"/>
      <c r="O161" s="242"/>
      <c r="P161" s="242"/>
      <c r="Q161" s="242"/>
      <c r="R161" s="242"/>
      <c r="S161" s="242"/>
      <c r="T161" s="9"/>
      <c r="U161" s="9"/>
    </row>
    <row r="162" spans="1:21" s="10" customFormat="1" ht="18" customHeight="1">
      <c r="A162" s="9"/>
      <c r="B162" s="403" t="s">
        <v>296</v>
      </c>
      <c r="C162" s="403"/>
      <c r="D162" s="242"/>
      <c r="E162" s="242"/>
      <c r="F162" s="242"/>
      <c r="G162" s="242"/>
      <c r="H162" s="242"/>
      <c r="I162" s="242"/>
      <c r="J162" s="242"/>
      <c r="K162" s="242"/>
      <c r="L162" s="242"/>
      <c r="M162" s="242"/>
      <c r="N162" s="242"/>
      <c r="O162" s="242"/>
      <c r="P162" s="242"/>
      <c r="Q162" s="242"/>
      <c r="R162" s="242"/>
      <c r="S162" s="242"/>
      <c r="T162" s="9"/>
      <c r="U162" s="9"/>
    </row>
    <row r="163" spans="1:21" s="10" customFormat="1" ht="18" customHeight="1">
      <c r="A163" s="9"/>
      <c r="B163" s="403" t="s">
        <v>297</v>
      </c>
      <c r="C163" s="403"/>
      <c r="D163" s="242"/>
      <c r="E163" s="242"/>
      <c r="F163" s="242"/>
      <c r="G163" s="242"/>
      <c r="H163" s="242"/>
      <c r="I163" s="242"/>
      <c r="J163" s="242"/>
      <c r="K163" s="242"/>
      <c r="L163" s="242"/>
      <c r="M163" s="242"/>
      <c r="N163" s="242"/>
      <c r="O163" s="242"/>
      <c r="P163" s="242"/>
      <c r="Q163" s="242"/>
      <c r="R163" s="242"/>
      <c r="S163" s="242"/>
      <c r="T163" s="9"/>
      <c r="U163" s="9"/>
    </row>
    <row r="164" spans="1:21" s="10" customFormat="1" ht="18" customHeight="1">
      <c r="A164" s="9"/>
      <c r="B164" s="403" t="s">
        <v>332</v>
      </c>
      <c r="C164" s="403"/>
      <c r="D164" s="242"/>
      <c r="E164" s="242"/>
      <c r="F164" s="242"/>
      <c r="G164" s="242"/>
      <c r="H164" s="242"/>
      <c r="I164" s="242"/>
      <c r="J164" s="242"/>
      <c r="K164" s="242"/>
      <c r="L164" s="242"/>
      <c r="M164" s="242"/>
      <c r="N164" s="242"/>
      <c r="O164" s="242"/>
      <c r="P164" s="242"/>
      <c r="Q164" s="242"/>
      <c r="R164" s="242"/>
      <c r="S164" s="242"/>
      <c r="T164" s="9"/>
      <c r="U164" s="9"/>
    </row>
    <row r="165" spans="1:21" s="10" customFormat="1" ht="18" customHeight="1">
      <c r="A165" s="9"/>
      <c r="B165" s="403" t="s">
        <v>298</v>
      </c>
      <c r="C165" s="403"/>
      <c r="D165" s="242"/>
      <c r="E165" s="242"/>
      <c r="F165" s="242"/>
      <c r="G165" s="242"/>
      <c r="H165" s="242"/>
      <c r="I165" s="242"/>
      <c r="J165" s="242"/>
      <c r="K165" s="242"/>
      <c r="L165" s="242"/>
      <c r="M165" s="242"/>
      <c r="N165" s="242"/>
      <c r="O165" s="242"/>
      <c r="P165" s="242"/>
      <c r="Q165" s="242"/>
      <c r="R165" s="242"/>
      <c r="S165" s="242"/>
      <c r="T165" s="9"/>
      <c r="U165" s="9"/>
    </row>
    <row r="166" spans="1:21" s="10" customFormat="1" ht="18" customHeight="1">
      <c r="A166" s="9"/>
      <c r="B166" s="404"/>
      <c r="C166" s="403"/>
      <c r="D166" s="404"/>
      <c r="E166" s="404"/>
      <c r="F166" s="404"/>
      <c r="G166" s="404"/>
      <c r="H166" s="404"/>
      <c r="I166" s="404"/>
      <c r="J166" s="404"/>
      <c r="K166" s="404"/>
      <c r="L166" s="404"/>
      <c r="M166" s="404"/>
      <c r="N166" s="404"/>
      <c r="O166" s="404"/>
      <c r="P166" s="404"/>
      <c r="Q166" s="264"/>
      <c r="R166" s="264"/>
      <c r="S166" s="264"/>
      <c r="T166" s="9"/>
      <c r="U166" s="9"/>
    </row>
    <row r="167" spans="1:21" ht="13.5">
      <c r="A167" s="4"/>
      <c r="B167" s="405"/>
      <c r="C167" s="405"/>
      <c r="D167" s="405"/>
      <c r="E167" s="405"/>
      <c r="F167" s="405"/>
      <c r="G167" s="405"/>
      <c r="H167" s="405"/>
      <c r="I167" s="405"/>
      <c r="J167" s="405"/>
      <c r="K167" s="405"/>
      <c r="L167" s="405"/>
      <c r="M167" s="405"/>
      <c r="N167" s="405"/>
      <c r="O167" s="405"/>
      <c r="P167" s="405"/>
      <c r="Q167" s="47"/>
      <c r="R167" s="47"/>
      <c r="S167" s="47"/>
      <c r="T167" s="4"/>
      <c r="U167" s="4"/>
    </row>
    <row r="168" spans="1:19" s="324" customFormat="1" ht="13.5">
      <c r="A168" s="323"/>
      <c r="B168" s="406"/>
      <c r="C168" s="406"/>
      <c r="D168" s="406"/>
      <c r="E168" s="406"/>
      <c r="F168" s="406"/>
      <c r="G168" s="406"/>
      <c r="H168" s="406"/>
      <c r="I168" s="406"/>
      <c r="J168" s="406"/>
      <c r="K168" s="406"/>
      <c r="L168" s="406"/>
      <c r="M168" s="406"/>
      <c r="N168" s="406"/>
      <c r="O168" s="350"/>
      <c r="P168" s="350"/>
      <c r="Q168" s="350"/>
      <c r="R168" s="350"/>
      <c r="S168" s="350"/>
    </row>
    <row r="169" spans="1:19" s="324" customFormat="1" ht="15">
      <c r="A169" s="323"/>
      <c r="B169" s="407" t="s">
        <v>334</v>
      </c>
      <c r="C169" s="325"/>
      <c r="D169" s="325"/>
      <c r="E169" s="325"/>
      <c r="F169" s="325"/>
      <c r="G169" s="325"/>
      <c r="H169" s="407"/>
      <c r="I169" s="407" t="str">
        <f>I2</f>
        <v>　平成24年度</v>
      </c>
      <c r="J169" s="407"/>
      <c r="K169" s="407"/>
      <c r="L169" s="407"/>
      <c r="M169" s="407"/>
      <c r="N169" s="407"/>
      <c r="O169" s="407"/>
      <c r="P169" s="407"/>
      <c r="Q169" s="407"/>
      <c r="R169" s="350"/>
      <c r="S169" s="350"/>
    </row>
    <row r="170" spans="1:19" s="324" customFormat="1" ht="13.5">
      <c r="A170" s="323"/>
      <c r="B170" s="407"/>
      <c r="C170" s="407"/>
      <c r="D170" s="407"/>
      <c r="E170" s="407"/>
      <c r="F170" s="407"/>
      <c r="G170" s="407"/>
      <c r="H170" s="407"/>
      <c r="I170" s="407"/>
      <c r="J170" s="407"/>
      <c r="K170" s="407"/>
      <c r="L170" s="407"/>
      <c r="M170" s="407"/>
      <c r="N170" s="407"/>
      <c r="O170" s="407"/>
      <c r="P170" s="407"/>
      <c r="Q170" s="407"/>
      <c r="R170" s="350"/>
      <c r="S170" s="350"/>
    </row>
    <row r="171" spans="1:19" s="324" customFormat="1" ht="35.25" customHeight="1">
      <c r="A171" s="323"/>
      <c r="B171" s="352" t="s">
        <v>335</v>
      </c>
      <c r="C171" s="353"/>
      <c r="D171" s="408" t="s">
        <v>19</v>
      </c>
      <c r="E171" s="408" t="s">
        <v>20</v>
      </c>
      <c r="F171" s="409" t="s">
        <v>233</v>
      </c>
      <c r="G171" s="409" t="s">
        <v>326</v>
      </c>
      <c r="H171" s="409" t="s">
        <v>327</v>
      </c>
      <c r="I171" s="410" t="s">
        <v>227</v>
      </c>
      <c r="J171" s="411" t="s">
        <v>27</v>
      </c>
      <c r="K171" s="412"/>
      <c r="L171" s="412"/>
      <c r="M171" s="412"/>
      <c r="N171" s="412"/>
      <c r="O171" s="412"/>
      <c r="P171" s="413"/>
      <c r="Q171" s="409" t="s">
        <v>235</v>
      </c>
      <c r="R171" s="409" t="s">
        <v>236</v>
      </c>
      <c r="S171" s="409" t="s">
        <v>237</v>
      </c>
    </row>
    <row r="172" spans="1:19" s="324" customFormat="1" ht="18" customHeight="1">
      <c r="A172" s="323"/>
      <c r="B172" s="354"/>
      <c r="C172" s="355"/>
      <c r="D172" s="414"/>
      <c r="E172" s="414"/>
      <c r="F172" s="415"/>
      <c r="G172" s="415"/>
      <c r="H172" s="415"/>
      <c r="I172" s="416" t="s">
        <v>29</v>
      </c>
      <c r="J172" s="416" t="s">
        <v>30</v>
      </c>
      <c r="K172" s="416" t="s">
        <v>31</v>
      </c>
      <c r="L172" s="416" t="s">
        <v>318</v>
      </c>
      <c r="M172" s="416" t="s">
        <v>319</v>
      </c>
      <c r="N172" s="417" t="s">
        <v>323</v>
      </c>
      <c r="O172" s="416" t="s">
        <v>32</v>
      </c>
      <c r="P172" s="418" t="s">
        <v>33</v>
      </c>
      <c r="Q172" s="415"/>
      <c r="R172" s="415"/>
      <c r="S172" s="415"/>
    </row>
    <row r="173" spans="1:19" s="324" customFormat="1" ht="18" customHeight="1">
      <c r="A173" s="323"/>
      <c r="B173" s="356"/>
      <c r="C173" s="357"/>
      <c r="D173" s="419" t="s">
        <v>21</v>
      </c>
      <c r="E173" s="419" t="s">
        <v>21</v>
      </c>
      <c r="F173" s="419" t="s">
        <v>22</v>
      </c>
      <c r="G173" s="419" t="s">
        <v>328</v>
      </c>
      <c r="H173" s="419" t="s">
        <v>329</v>
      </c>
      <c r="I173" s="419" t="s">
        <v>315</v>
      </c>
      <c r="J173" s="420" t="s">
        <v>21</v>
      </c>
      <c r="K173" s="419" t="s">
        <v>21</v>
      </c>
      <c r="L173" s="419" t="s">
        <v>21</v>
      </c>
      <c r="M173" s="419" t="s">
        <v>21</v>
      </c>
      <c r="N173" s="419" t="s">
        <v>21</v>
      </c>
      <c r="O173" s="419" t="s">
        <v>21</v>
      </c>
      <c r="P173" s="419" t="s">
        <v>21</v>
      </c>
      <c r="Q173" s="419" t="s">
        <v>21</v>
      </c>
      <c r="R173" s="419" t="s">
        <v>21</v>
      </c>
      <c r="S173" s="421" t="s">
        <v>21</v>
      </c>
    </row>
    <row r="174" spans="1:19" s="324" customFormat="1" ht="18" customHeight="1">
      <c r="A174" s="323">
        <v>1</v>
      </c>
      <c r="B174" s="330">
        <v>1</v>
      </c>
      <c r="C174" s="331" t="s">
        <v>349</v>
      </c>
      <c r="D174" s="332">
        <f>SUMIF($A$6:$A$157,$A174,D$6:D$157)</f>
        <v>41210</v>
      </c>
      <c r="E174" s="332">
        <f aca="true" t="shared" si="12" ref="D174:F194">SUMIF($A$6:$A$157,$A174,E$6:E$157)</f>
        <v>38259</v>
      </c>
      <c r="F174" s="332">
        <f t="shared" si="12"/>
        <v>30965</v>
      </c>
      <c r="G174" s="333">
        <f>F174/E174</f>
        <v>0.8093520478841579</v>
      </c>
      <c r="H174" s="334">
        <f>P174/E174</f>
        <v>0.20528503097310435</v>
      </c>
      <c r="I174" s="332">
        <f aca="true" t="shared" si="13" ref="I174:O189">SUMIF($A$6:$A$157,$A174,I$6:I$157)</f>
        <v>30405</v>
      </c>
      <c r="J174" s="332">
        <f t="shared" si="13"/>
        <v>5058</v>
      </c>
      <c r="K174" s="332">
        <f t="shared" si="13"/>
        <v>2196</v>
      </c>
      <c r="L174" s="330">
        <f t="shared" si="13"/>
        <v>120</v>
      </c>
      <c r="M174" s="330">
        <f t="shared" si="13"/>
        <v>445</v>
      </c>
      <c r="N174" s="330">
        <f t="shared" si="13"/>
        <v>565</v>
      </c>
      <c r="O174" s="330">
        <f t="shared" si="13"/>
        <v>35</v>
      </c>
      <c r="P174" s="332">
        <f>SUM(J174:M174)+O174</f>
        <v>7854</v>
      </c>
      <c r="Q174" s="330">
        <f aca="true" t="shared" si="14" ref="Q174:S193">SUMIF($A$6:$A$157,$A174,Q$6:Q$157)</f>
        <v>827</v>
      </c>
      <c r="R174" s="332">
        <f t="shared" si="14"/>
        <v>4692</v>
      </c>
      <c r="S174" s="330">
        <f t="shared" si="14"/>
        <v>1484</v>
      </c>
    </row>
    <row r="175" spans="1:19" s="324" customFormat="1" ht="18" customHeight="1">
      <c r="A175" s="323">
        <v>2</v>
      </c>
      <c r="B175" s="335">
        <v>2</v>
      </c>
      <c r="C175" s="336" t="s">
        <v>350</v>
      </c>
      <c r="D175" s="337">
        <f t="shared" si="12"/>
        <v>9774</v>
      </c>
      <c r="E175" s="337">
        <f t="shared" si="12"/>
        <v>9446</v>
      </c>
      <c r="F175" s="337">
        <f t="shared" si="12"/>
        <v>11321</v>
      </c>
      <c r="G175" s="338">
        <f aca="true" t="shared" si="15" ref="G175:G222">F175/E175</f>
        <v>1.1984967181875927</v>
      </c>
      <c r="H175" s="339">
        <f aca="true" t="shared" si="16" ref="H175:H220">P175/E175</f>
        <v>0.3193944526783824</v>
      </c>
      <c r="I175" s="337">
        <f t="shared" si="13"/>
        <v>6429</v>
      </c>
      <c r="J175" s="337">
        <f t="shared" si="13"/>
        <v>1870</v>
      </c>
      <c r="K175" s="335">
        <f t="shared" si="13"/>
        <v>965</v>
      </c>
      <c r="L175" s="335">
        <f t="shared" si="13"/>
        <v>181</v>
      </c>
      <c r="M175" s="335">
        <f t="shared" si="13"/>
        <v>0</v>
      </c>
      <c r="N175" s="335">
        <f t="shared" si="13"/>
        <v>181</v>
      </c>
      <c r="O175" s="335">
        <f t="shared" si="13"/>
        <v>1</v>
      </c>
      <c r="P175" s="337">
        <f aca="true" t="shared" si="17" ref="P175:P220">SUM(J175:M175)+O175</f>
        <v>3017</v>
      </c>
      <c r="Q175" s="335">
        <f t="shared" si="14"/>
        <v>207</v>
      </c>
      <c r="R175" s="335">
        <f t="shared" si="14"/>
        <v>938</v>
      </c>
      <c r="S175" s="335">
        <f t="shared" si="14"/>
        <v>1170</v>
      </c>
    </row>
    <row r="176" spans="1:19" s="324" customFormat="1" ht="18" customHeight="1">
      <c r="A176" s="323">
        <v>3</v>
      </c>
      <c r="B176" s="335">
        <v>3</v>
      </c>
      <c r="C176" s="336" t="s">
        <v>351</v>
      </c>
      <c r="D176" s="337">
        <f t="shared" si="12"/>
        <v>9966</v>
      </c>
      <c r="E176" s="337">
        <f t="shared" si="12"/>
        <v>9688</v>
      </c>
      <c r="F176" s="337">
        <f t="shared" si="12"/>
        <v>9931</v>
      </c>
      <c r="G176" s="338">
        <f t="shared" si="15"/>
        <v>1.0250825763831544</v>
      </c>
      <c r="H176" s="339">
        <f t="shared" si="16"/>
        <v>0.2648637489677952</v>
      </c>
      <c r="I176" s="337">
        <f t="shared" si="13"/>
        <v>7122</v>
      </c>
      <c r="J176" s="337">
        <f t="shared" si="13"/>
        <v>1674</v>
      </c>
      <c r="K176" s="335">
        <f t="shared" si="13"/>
        <v>719</v>
      </c>
      <c r="L176" s="335">
        <f t="shared" si="13"/>
        <v>72</v>
      </c>
      <c r="M176" s="335">
        <f t="shared" si="13"/>
        <v>101</v>
      </c>
      <c r="N176" s="335">
        <f t="shared" si="13"/>
        <v>173</v>
      </c>
      <c r="O176" s="335">
        <f t="shared" si="13"/>
        <v>0</v>
      </c>
      <c r="P176" s="337">
        <f t="shared" si="17"/>
        <v>2566</v>
      </c>
      <c r="Q176" s="335">
        <f t="shared" si="14"/>
        <v>94</v>
      </c>
      <c r="R176" s="335">
        <f t="shared" si="14"/>
        <v>909</v>
      </c>
      <c r="S176" s="335">
        <f t="shared" si="14"/>
        <v>321</v>
      </c>
    </row>
    <row r="177" spans="1:19" s="324" customFormat="1" ht="18" customHeight="1">
      <c r="A177" s="323">
        <v>4</v>
      </c>
      <c r="B177" s="335">
        <v>4</v>
      </c>
      <c r="C177" s="336" t="s">
        <v>352</v>
      </c>
      <c r="D177" s="337">
        <f t="shared" si="12"/>
        <v>19340</v>
      </c>
      <c r="E177" s="337">
        <f t="shared" si="12"/>
        <v>17991</v>
      </c>
      <c r="F177" s="337">
        <f t="shared" si="12"/>
        <v>19295</v>
      </c>
      <c r="G177" s="338">
        <f t="shared" si="15"/>
        <v>1.0724806847868378</v>
      </c>
      <c r="H177" s="339">
        <f t="shared" si="16"/>
        <v>0.2693569006725585</v>
      </c>
      <c r="I177" s="337">
        <f t="shared" si="13"/>
        <v>13145</v>
      </c>
      <c r="J177" s="337">
        <f t="shared" si="13"/>
        <v>3055</v>
      </c>
      <c r="K177" s="337">
        <f t="shared" si="13"/>
        <v>1422</v>
      </c>
      <c r="L177" s="335">
        <f t="shared" si="13"/>
        <v>52</v>
      </c>
      <c r="M177" s="335">
        <f t="shared" si="13"/>
        <v>312</v>
      </c>
      <c r="N177" s="335">
        <f t="shared" si="13"/>
        <v>364</v>
      </c>
      <c r="O177" s="335">
        <f t="shared" si="13"/>
        <v>5</v>
      </c>
      <c r="P177" s="337">
        <f t="shared" si="17"/>
        <v>4846</v>
      </c>
      <c r="Q177" s="335">
        <f t="shared" si="14"/>
        <v>345</v>
      </c>
      <c r="R177" s="337">
        <f t="shared" si="14"/>
        <v>2169</v>
      </c>
      <c r="S177" s="335">
        <f t="shared" si="14"/>
        <v>1096</v>
      </c>
    </row>
    <row r="178" spans="1:19" s="324" customFormat="1" ht="18" customHeight="1">
      <c r="A178" s="323">
        <v>5</v>
      </c>
      <c r="B178" s="340">
        <v>5</v>
      </c>
      <c r="C178" s="341" t="s">
        <v>353</v>
      </c>
      <c r="D178" s="342">
        <f t="shared" si="12"/>
        <v>7185</v>
      </c>
      <c r="E178" s="342">
        <f t="shared" si="12"/>
        <v>6938</v>
      </c>
      <c r="F178" s="342">
        <f t="shared" si="12"/>
        <v>7531</v>
      </c>
      <c r="G178" s="343">
        <f t="shared" si="15"/>
        <v>1.085471317382531</v>
      </c>
      <c r="H178" s="344">
        <f t="shared" si="16"/>
        <v>0.2800518881522052</v>
      </c>
      <c r="I178" s="342">
        <f t="shared" si="13"/>
        <v>4995</v>
      </c>
      <c r="J178" s="342">
        <f t="shared" si="13"/>
        <v>1256</v>
      </c>
      <c r="K178" s="340">
        <f t="shared" si="13"/>
        <v>561</v>
      </c>
      <c r="L178" s="340">
        <f t="shared" si="13"/>
        <v>17</v>
      </c>
      <c r="M178" s="340">
        <f t="shared" si="13"/>
        <v>109</v>
      </c>
      <c r="N178" s="340">
        <f t="shared" si="13"/>
        <v>126</v>
      </c>
      <c r="O178" s="340">
        <f t="shared" si="13"/>
        <v>0</v>
      </c>
      <c r="P178" s="342">
        <f t="shared" si="17"/>
        <v>1943</v>
      </c>
      <c r="Q178" s="340">
        <f t="shared" si="14"/>
        <v>96</v>
      </c>
      <c r="R178" s="340">
        <f t="shared" si="14"/>
        <v>808</v>
      </c>
      <c r="S178" s="340">
        <f t="shared" si="14"/>
        <v>280</v>
      </c>
    </row>
    <row r="179" spans="1:19" s="324" customFormat="1" ht="18" customHeight="1">
      <c r="A179" s="323">
        <v>6</v>
      </c>
      <c r="B179" s="330">
        <v>6</v>
      </c>
      <c r="C179" s="331" t="s">
        <v>354</v>
      </c>
      <c r="D179" s="332">
        <f t="shared" si="12"/>
        <v>9163</v>
      </c>
      <c r="E179" s="332">
        <f t="shared" si="12"/>
        <v>8985</v>
      </c>
      <c r="F179" s="332">
        <f t="shared" si="12"/>
        <v>8982</v>
      </c>
      <c r="G179" s="333">
        <f t="shared" si="15"/>
        <v>0.9996661101836394</v>
      </c>
      <c r="H179" s="334">
        <f t="shared" si="16"/>
        <v>0.2558708959376739</v>
      </c>
      <c r="I179" s="332">
        <f t="shared" si="13"/>
        <v>6686</v>
      </c>
      <c r="J179" s="332">
        <f t="shared" si="13"/>
        <v>1480</v>
      </c>
      <c r="K179" s="330">
        <f t="shared" si="13"/>
        <v>678</v>
      </c>
      <c r="L179" s="330">
        <f t="shared" si="13"/>
        <v>66</v>
      </c>
      <c r="M179" s="330">
        <f t="shared" si="13"/>
        <v>72</v>
      </c>
      <c r="N179" s="330">
        <f t="shared" si="13"/>
        <v>138</v>
      </c>
      <c r="O179" s="330">
        <f t="shared" si="13"/>
        <v>3</v>
      </c>
      <c r="P179" s="332">
        <f t="shared" si="17"/>
        <v>2299</v>
      </c>
      <c r="Q179" s="330">
        <f t="shared" si="14"/>
        <v>123</v>
      </c>
      <c r="R179" s="330">
        <f t="shared" si="14"/>
        <v>848</v>
      </c>
      <c r="S179" s="330">
        <f t="shared" si="14"/>
        <v>242</v>
      </c>
    </row>
    <row r="180" spans="1:19" s="324" customFormat="1" ht="18" customHeight="1">
      <c r="A180" s="323">
        <v>7</v>
      </c>
      <c r="B180" s="335">
        <v>7</v>
      </c>
      <c r="C180" s="336" t="s">
        <v>355</v>
      </c>
      <c r="D180" s="337">
        <f t="shared" si="12"/>
        <v>15144</v>
      </c>
      <c r="E180" s="337">
        <f t="shared" si="12"/>
        <v>14002</v>
      </c>
      <c r="F180" s="337">
        <f t="shared" si="12"/>
        <v>17578</v>
      </c>
      <c r="G180" s="338">
        <f t="shared" si="15"/>
        <v>1.2553920868447366</v>
      </c>
      <c r="H180" s="339">
        <f t="shared" si="16"/>
        <v>0.30124267961719753</v>
      </c>
      <c r="I180" s="337">
        <f t="shared" si="13"/>
        <v>9784</v>
      </c>
      <c r="J180" s="337">
        <f t="shared" si="13"/>
        <v>2579</v>
      </c>
      <c r="K180" s="337">
        <f t="shared" si="13"/>
        <v>1358</v>
      </c>
      <c r="L180" s="335">
        <f t="shared" si="13"/>
        <v>29</v>
      </c>
      <c r="M180" s="335">
        <f t="shared" si="13"/>
        <v>229</v>
      </c>
      <c r="N180" s="335">
        <f t="shared" si="13"/>
        <v>258</v>
      </c>
      <c r="O180" s="335">
        <f t="shared" si="13"/>
        <v>23</v>
      </c>
      <c r="P180" s="337">
        <f t="shared" si="17"/>
        <v>4218</v>
      </c>
      <c r="Q180" s="335">
        <f t="shared" si="14"/>
        <v>470</v>
      </c>
      <c r="R180" s="337">
        <f t="shared" si="14"/>
        <v>1355</v>
      </c>
      <c r="S180" s="335">
        <f t="shared" si="14"/>
        <v>322</v>
      </c>
    </row>
    <row r="181" spans="1:19" s="324" customFormat="1" ht="18" customHeight="1">
      <c r="A181" s="323">
        <v>8</v>
      </c>
      <c r="B181" s="335">
        <v>8</v>
      </c>
      <c r="C181" s="336" t="s">
        <v>356</v>
      </c>
      <c r="D181" s="337">
        <f t="shared" si="12"/>
        <v>24410</v>
      </c>
      <c r="E181" s="337">
        <f t="shared" si="12"/>
        <v>22468</v>
      </c>
      <c r="F181" s="337">
        <f t="shared" si="12"/>
        <v>18002</v>
      </c>
      <c r="G181" s="338">
        <f t="shared" si="15"/>
        <v>0.8012284137439915</v>
      </c>
      <c r="H181" s="339">
        <f t="shared" si="16"/>
        <v>0.20397899234466796</v>
      </c>
      <c r="I181" s="337">
        <f t="shared" si="13"/>
        <v>17885</v>
      </c>
      <c r="J181" s="337">
        <f t="shared" si="13"/>
        <v>3054</v>
      </c>
      <c r="K181" s="337">
        <f t="shared" si="13"/>
        <v>1303</v>
      </c>
      <c r="L181" s="335">
        <f t="shared" si="13"/>
        <v>113</v>
      </c>
      <c r="M181" s="335">
        <f t="shared" si="13"/>
        <v>109</v>
      </c>
      <c r="N181" s="335">
        <f t="shared" si="13"/>
        <v>222</v>
      </c>
      <c r="O181" s="335">
        <f t="shared" si="13"/>
        <v>4</v>
      </c>
      <c r="P181" s="337">
        <f t="shared" si="17"/>
        <v>4583</v>
      </c>
      <c r="Q181" s="335">
        <f t="shared" si="14"/>
        <v>376</v>
      </c>
      <c r="R181" s="337">
        <f t="shared" si="14"/>
        <v>2153</v>
      </c>
      <c r="S181" s="335">
        <f t="shared" si="14"/>
        <v>415</v>
      </c>
    </row>
    <row r="182" spans="1:19" s="324" customFormat="1" ht="18" customHeight="1">
      <c r="A182" s="323">
        <v>9</v>
      </c>
      <c r="B182" s="335">
        <v>9</v>
      </c>
      <c r="C182" s="336" t="s">
        <v>357</v>
      </c>
      <c r="D182" s="337">
        <f t="shared" si="12"/>
        <v>17384</v>
      </c>
      <c r="E182" s="337">
        <f t="shared" si="12"/>
        <v>16491</v>
      </c>
      <c r="F182" s="337">
        <f t="shared" si="12"/>
        <v>12479</v>
      </c>
      <c r="G182" s="338">
        <f t="shared" si="15"/>
        <v>0.7567157843672306</v>
      </c>
      <c r="H182" s="339">
        <f t="shared" si="16"/>
        <v>0.20483900309259595</v>
      </c>
      <c r="I182" s="337">
        <f t="shared" si="13"/>
        <v>13113</v>
      </c>
      <c r="J182" s="337">
        <f t="shared" si="13"/>
        <v>2318</v>
      </c>
      <c r="K182" s="335">
        <f t="shared" si="13"/>
        <v>888</v>
      </c>
      <c r="L182" s="335">
        <f t="shared" si="13"/>
        <v>38</v>
      </c>
      <c r="M182" s="335">
        <f t="shared" si="13"/>
        <v>118</v>
      </c>
      <c r="N182" s="335">
        <f t="shared" si="13"/>
        <v>156</v>
      </c>
      <c r="O182" s="335">
        <f t="shared" si="13"/>
        <v>16</v>
      </c>
      <c r="P182" s="337">
        <f t="shared" si="17"/>
        <v>3378</v>
      </c>
      <c r="Q182" s="335">
        <f t="shared" si="14"/>
        <v>423</v>
      </c>
      <c r="R182" s="337">
        <f t="shared" si="14"/>
        <v>2070</v>
      </c>
      <c r="S182" s="335">
        <f t="shared" si="14"/>
        <v>494</v>
      </c>
    </row>
    <row r="183" spans="1:19" s="324" customFormat="1" ht="18" customHeight="1">
      <c r="A183" s="323">
        <v>10</v>
      </c>
      <c r="B183" s="340">
        <v>10</v>
      </c>
      <c r="C183" s="341" t="s">
        <v>358</v>
      </c>
      <c r="D183" s="342">
        <f t="shared" si="12"/>
        <v>16843</v>
      </c>
      <c r="E183" s="342">
        <f t="shared" si="12"/>
        <v>15843</v>
      </c>
      <c r="F183" s="342">
        <f t="shared" si="12"/>
        <v>11326</v>
      </c>
      <c r="G183" s="343">
        <f t="shared" si="15"/>
        <v>0.7148898567190557</v>
      </c>
      <c r="H183" s="344">
        <f t="shared" si="16"/>
        <v>0.1921984472637758</v>
      </c>
      <c r="I183" s="342">
        <f t="shared" si="13"/>
        <v>12798</v>
      </c>
      <c r="J183" s="342">
        <f t="shared" si="13"/>
        <v>2059</v>
      </c>
      <c r="K183" s="340">
        <f t="shared" si="13"/>
        <v>824</v>
      </c>
      <c r="L183" s="340">
        <f t="shared" si="13"/>
        <v>36</v>
      </c>
      <c r="M183" s="340">
        <f t="shared" si="13"/>
        <v>121</v>
      </c>
      <c r="N183" s="340">
        <f t="shared" si="13"/>
        <v>157</v>
      </c>
      <c r="O183" s="340">
        <f t="shared" si="13"/>
        <v>5</v>
      </c>
      <c r="P183" s="342">
        <f t="shared" si="17"/>
        <v>3045</v>
      </c>
      <c r="Q183" s="340">
        <f t="shared" si="14"/>
        <v>187</v>
      </c>
      <c r="R183" s="342">
        <f t="shared" si="14"/>
        <v>1751</v>
      </c>
      <c r="S183" s="340">
        <f t="shared" si="14"/>
        <v>517</v>
      </c>
    </row>
    <row r="184" spans="1:19" s="324" customFormat="1" ht="18" customHeight="1">
      <c r="A184" s="323">
        <v>11</v>
      </c>
      <c r="B184" s="330">
        <v>11</v>
      </c>
      <c r="C184" s="331" t="s">
        <v>359</v>
      </c>
      <c r="D184" s="332">
        <f t="shared" si="12"/>
        <v>65545</v>
      </c>
      <c r="E184" s="332">
        <f t="shared" si="12"/>
        <v>57426</v>
      </c>
      <c r="F184" s="332">
        <f t="shared" si="12"/>
        <v>35431</v>
      </c>
      <c r="G184" s="333">
        <f t="shared" si="15"/>
        <v>0.6169853376519346</v>
      </c>
      <c r="H184" s="334">
        <f t="shared" si="16"/>
        <v>0.17058475255110925</v>
      </c>
      <c r="I184" s="332">
        <f t="shared" si="13"/>
        <v>47630</v>
      </c>
      <c r="J184" s="332">
        <f t="shared" si="13"/>
        <v>6766</v>
      </c>
      <c r="K184" s="332">
        <f t="shared" si="13"/>
        <v>2581</v>
      </c>
      <c r="L184" s="330">
        <f t="shared" si="13"/>
        <v>76</v>
      </c>
      <c r="M184" s="330">
        <f t="shared" si="13"/>
        <v>345</v>
      </c>
      <c r="N184" s="330">
        <f t="shared" si="13"/>
        <v>421</v>
      </c>
      <c r="O184" s="330">
        <f t="shared" si="13"/>
        <v>28</v>
      </c>
      <c r="P184" s="332">
        <f t="shared" si="17"/>
        <v>9796</v>
      </c>
      <c r="Q184" s="330">
        <f t="shared" si="14"/>
        <v>1009</v>
      </c>
      <c r="R184" s="332">
        <f t="shared" si="14"/>
        <v>5956</v>
      </c>
      <c r="S184" s="332">
        <f t="shared" si="14"/>
        <v>1821</v>
      </c>
    </row>
    <row r="185" spans="1:19" s="324" customFormat="1" ht="18" customHeight="1">
      <c r="A185" s="323">
        <v>12</v>
      </c>
      <c r="B185" s="335">
        <v>12</v>
      </c>
      <c r="C185" s="336" t="s">
        <v>360</v>
      </c>
      <c r="D185" s="337">
        <f t="shared" si="12"/>
        <v>53735</v>
      </c>
      <c r="E185" s="337">
        <f t="shared" si="12"/>
        <v>47673</v>
      </c>
      <c r="F185" s="337">
        <f t="shared" si="12"/>
        <v>34398</v>
      </c>
      <c r="G185" s="338">
        <f t="shared" si="15"/>
        <v>0.721540494619596</v>
      </c>
      <c r="H185" s="339">
        <f t="shared" si="16"/>
        <v>0.19864493528831834</v>
      </c>
      <c r="I185" s="337">
        <f t="shared" si="13"/>
        <v>38203</v>
      </c>
      <c r="J185" s="337">
        <f t="shared" si="13"/>
        <v>6410</v>
      </c>
      <c r="K185" s="337">
        <f t="shared" si="13"/>
        <v>2577</v>
      </c>
      <c r="L185" s="335">
        <f t="shared" si="13"/>
        <v>78</v>
      </c>
      <c r="M185" s="335">
        <f t="shared" si="13"/>
        <v>404</v>
      </c>
      <c r="N185" s="335">
        <f t="shared" si="13"/>
        <v>482</v>
      </c>
      <c r="O185" s="335">
        <f t="shared" si="13"/>
        <v>1</v>
      </c>
      <c r="P185" s="337">
        <f t="shared" si="17"/>
        <v>9470</v>
      </c>
      <c r="Q185" s="335">
        <f t="shared" si="14"/>
        <v>819</v>
      </c>
      <c r="R185" s="337">
        <f t="shared" si="14"/>
        <v>5974</v>
      </c>
      <c r="S185" s="337">
        <f t="shared" si="14"/>
        <v>3310</v>
      </c>
    </row>
    <row r="186" spans="1:19" s="324" customFormat="1" ht="18" customHeight="1">
      <c r="A186" s="323">
        <v>13</v>
      </c>
      <c r="B186" s="335">
        <v>13</v>
      </c>
      <c r="C186" s="336" t="s">
        <v>361</v>
      </c>
      <c r="D186" s="337">
        <f t="shared" si="12"/>
        <v>106999</v>
      </c>
      <c r="E186" s="337">
        <f t="shared" si="12"/>
        <v>97690</v>
      </c>
      <c r="F186" s="337">
        <f t="shared" si="12"/>
        <v>41804</v>
      </c>
      <c r="G186" s="338">
        <f t="shared" si="15"/>
        <v>0.4279250690961204</v>
      </c>
      <c r="H186" s="339">
        <f t="shared" si="16"/>
        <v>0.13235745726276998</v>
      </c>
      <c r="I186" s="337">
        <f t="shared" si="13"/>
        <v>84760</v>
      </c>
      <c r="J186" s="337">
        <f t="shared" si="13"/>
        <v>9450</v>
      </c>
      <c r="K186" s="335">
        <f t="shared" si="13"/>
        <v>2880</v>
      </c>
      <c r="L186" s="335">
        <f t="shared" si="13"/>
        <v>113</v>
      </c>
      <c r="M186" s="335">
        <f t="shared" si="13"/>
        <v>487</v>
      </c>
      <c r="N186" s="335">
        <f t="shared" si="13"/>
        <v>600</v>
      </c>
      <c r="O186" s="335">
        <f t="shared" si="13"/>
        <v>0</v>
      </c>
      <c r="P186" s="337">
        <f t="shared" si="17"/>
        <v>12930</v>
      </c>
      <c r="Q186" s="335">
        <f t="shared" si="14"/>
        <v>2551</v>
      </c>
      <c r="R186" s="337">
        <f t="shared" si="14"/>
        <v>11912</v>
      </c>
      <c r="S186" s="337">
        <f t="shared" si="14"/>
        <v>9820</v>
      </c>
    </row>
    <row r="187" spans="1:19" s="324" customFormat="1" ht="18" customHeight="1">
      <c r="A187" s="323">
        <v>14</v>
      </c>
      <c r="B187" s="335">
        <v>14</v>
      </c>
      <c r="C187" s="336" t="s">
        <v>362</v>
      </c>
      <c r="D187" s="337">
        <f t="shared" si="12"/>
        <v>79197</v>
      </c>
      <c r="E187" s="337">
        <f t="shared" si="12"/>
        <v>73428</v>
      </c>
      <c r="F187" s="337">
        <f t="shared" si="12"/>
        <v>35442</v>
      </c>
      <c r="G187" s="338">
        <f t="shared" si="15"/>
        <v>0.48267690799150187</v>
      </c>
      <c r="H187" s="339">
        <f t="shared" si="16"/>
        <v>0.1452307021844528</v>
      </c>
      <c r="I187" s="337">
        <f t="shared" si="13"/>
        <v>62764</v>
      </c>
      <c r="J187" s="337">
        <f t="shared" si="13"/>
        <v>7793</v>
      </c>
      <c r="K187" s="335">
        <f t="shared" si="13"/>
        <v>2406</v>
      </c>
      <c r="L187" s="335">
        <f t="shared" si="13"/>
        <v>79</v>
      </c>
      <c r="M187" s="335">
        <f t="shared" si="13"/>
        <v>386</v>
      </c>
      <c r="N187" s="335">
        <f t="shared" si="13"/>
        <v>465</v>
      </c>
      <c r="O187" s="335">
        <f t="shared" si="13"/>
        <v>0</v>
      </c>
      <c r="P187" s="337">
        <f t="shared" si="17"/>
        <v>10664</v>
      </c>
      <c r="Q187" s="335">
        <f t="shared" si="14"/>
        <v>2426</v>
      </c>
      <c r="R187" s="337">
        <f t="shared" si="14"/>
        <v>9869</v>
      </c>
      <c r="S187" s="337">
        <f t="shared" si="14"/>
        <v>4897</v>
      </c>
    </row>
    <row r="188" spans="1:19" s="324" customFormat="1" ht="18" customHeight="1">
      <c r="A188" s="323">
        <v>15</v>
      </c>
      <c r="B188" s="340">
        <v>15</v>
      </c>
      <c r="C188" s="341" t="s">
        <v>363</v>
      </c>
      <c r="D188" s="342">
        <f t="shared" si="12"/>
        <v>18313</v>
      </c>
      <c r="E188" s="342">
        <f t="shared" si="12"/>
        <v>17850</v>
      </c>
      <c r="F188" s="342">
        <f t="shared" si="12"/>
        <v>10257</v>
      </c>
      <c r="G188" s="343">
        <f t="shared" si="15"/>
        <v>0.5746218487394958</v>
      </c>
      <c r="H188" s="344">
        <f t="shared" si="16"/>
        <v>0.16168067226890756</v>
      </c>
      <c r="I188" s="342">
        <f t="shared" si="13"/>
        <v>14964</v>
      </c>
      <c r="J188" s="342">
        <f t="shared" si="13"/>
        <v>2021</v>
      </c>
      <c r="K188" s="340">
        <f t="shared" si="13"/>
        <v>699</v>
      </c>
      <c r="L188" s="340">
        <f t="shared" si="13"/>
        <v>45</v>
      </c>
      <c r="M188" s="340">
        <f t="shared" si="13"/>
        <v>121</v>
      </c>
      <c r="N188" s="340">
        <f t="shared" si="13"/>
        <v>166</v>
      </c>
      <c r="O188" s="340">
        <f t="shared" si="13"/>
        <v>0</v>
      </c>
      <c r="P188" s="342">
        <f t="shared" si="17"/>
        <v>2886</v>
      </c>
      <c r="Q188" s="340">
        <f t="shared" si="14"/>
        <v>95</v>
      </c>
      <c r="R188" s="340">
        <f t="shared" si="14"/>
        <v>1012</v>
      </c>
      <c r="S188" s="340">
        <f t="shared" si="14"/>
        <v>746</v>
      </c>
    </row>
    <row r="189" spans="1:19" s="324" customFormat="1" ht="18" customHeight="1">
      <c r="A189" s="323">
        <v>16</v>
      </c>
      <c r="B189" s="330">
        <v>16</v>
      </c>
      <c r="C189" s="331" t="s">
        <v>364</v>
      </c>
      <c r="D189" s="332">
        <f t="shared" si="12"/>
        <v>8646</v>
      </c>
      <c r="E189" s="332">
        <f t="shared" si="12"/>
        <v>8390</v>
      </c>
      <c r="F189" s="332">
        <f t="shared" si="12"/>
        <v>6591</v>
      </c>
      <c r="G189" s="333">
        <f t="shared" si="15"/>
        <v>0.7855780691299166</v>
      </c>
      <c r="H189" s="334">
        <f t="shared" si="16"/>
        <v>0.21787842669845053</v>
      </c>
      <c r="I189" s="332">
        <f t="shared" si="13"/>
        <v>6562</v>
      </c>
      <c r="J189" s="330">
        <f t="shared" si="13"/>
        <v>1251</v>
      </c>
      <c r="K189" s="330">
        <f t="shared" si="13"/>
        <v>481</v>
      </c>
      <c r="L189" s="330">
        <f t="shared" si="13"/>
        <v>12</v>
      </c>
      <c r="M189" s="330">
        <f t="shared" si="13"/>
        <v>84</v>
      </c>
      <c r="N189" s="330">
        <f t="shared" si="13"/>
        <v>96</v>
      </c>
      <c r="O189" s="330">
        <f t="shared" si="13"/>
        <v>0</v>
      </c>
      <c r="P189" s="332">
        <f t="shared" si="17"/>
        <v>1828</v>
      </c>
      <c r="Q189" s="330">
        <f t="shared" si="14"/>
        <v>149</v>
      </c>
      <c r="R189" s="330">
        <f t="shared" si="14"/>
        <v>1054</v>
      </c>
      <c r="S189" s="330">
        <f t="shared" si="14"/>
        <v>559</v>
      </c>
    </row>
    <row r="190" spans="1:19" s="324" customFormat="1" ht="18" customHeight="1">
      <c r="A190" s="323">
        <v>17</v>
      </c>
      <c r="B190" s="335">
        <v>17</v>
      </c>
      <c r="C190" s="336" t="s">
        <v>365</v>
      </c>
      <c r="D190" s="337">
        <f t="shared" si="12"/>
        <v>10046</v>
      </c>
      <c r="E190" s="337">
        <f t="shared" si="12"/>
        <v>9681</v>
      </c>
      <c r="F190" s="337">
        <f t="shared" si="12"/>
        <v>5716</v>
      </c>
      <c r="G190" s="338">
        <f t="shared" si="15"/>
        <v>0.590434872430534</v>
      </c>
      <c r="H190" s="339">
        <f t="shared" si="16"/>
        <v>0.1837620080570189</v>
      </c>
      <c r="I190" s="337">
        <f aca="true" t="shared" si="18" ref="I190:O205">SUMIF($A$6:$A$157,$A190,I$6:I$157)</f>
        <v>7902</v>
      </c>
      <c r="J190" s="337">
        <f t="shared" si="18"/>
        <v>1279</v>
      </c>
      <c r="K190" s="335">
        <f t="shared" si="18"/>
        <v>433</v>
      </c>
      <c r="L190" s="335">
        <f t="shared" si="18"/>
        <v>26</v>
      </c>
      <c r="M190" s="335">
        <f t="shared" si="18"/>
        <v>37</v>
      </c>
      <c r="N190" s="335">
        <f t="shared" si="18"/>
        <v>63</v>
      </c>
      <c r="O190" s="335">
        <f t="shared" si="18"/>
        <v>4</v>
      </c>
      <c r="P190" s="337">
        <f t="shared" si="17"/>
        <v>1779</v>
      </c>
      <c r="Q190" s="335">
        <f t="shared" si="14"/>
        <v>153</v>
      </c>
      <c r="R190" s="335">
        <f t="shared" si="14"/>
        <v>1274</v>
      </c>
      <c r="S190" s="335">
        <f t="shared" si="14"/>
        <v>239</v>
      </c>
    </row>
    <row r="191" spans="1:19" s="324" customFormat="1" ht="18" customHeight="1">
      <c r="A191" s="323">
        <v>18</v>
      </c>
      <c r="B191" s="335">
        <v>18</v>
      </c>
      <c r="C191" s="336" t="s">
        <v>366</v>
      </c>
      <c r="D191" s="337">
        <f t="shared" si="12"/>
        <v>7246</v>
      </c>
      <c r="E191" s="337">
        <f t="shared" si="12"/>
        <v>6961</v>
      </c>
      <c r="F191" s="337">
        <f t="shared" si="12"/>
        <v>4067</v>
      </c>
      <c r="G191" s="338">
        <f t="shared" si="15"/>
        <v>0.5842551357563568</v>
      </c>
      <c r="H191" s="339">
        <f t="shared" si="16"/>
        <v>0.18646746157161329</v>
      </c>
      <c r="I191" s="337">
        <f t="shared" si="18"/>
        <v>5663</v>
      </c>
      <c r="J191" s="335">
        <f t="shared" si="18"/>
        <v>882</v>
      </c>
      <c r="K191" s="335">
        <f t="shared" si="18"/>
        <v>303</v>
      </c>
      <c r="L191" s="335">
        <f t="shared" si="18"/>
        <v>101</v>
      </c>
      <c r="M191" s="335">
        <f t="shared" si="18"/>
        <v>7</v>
      </c>
      <c r="N191" s="335">
        <f t="shared" si="18"/>
        <v>108</v>
      </c>
      <c r="O191" s="335">
        <f t="shared" si="18"/>
        <v>5</v>
      </c>
      <c r="P191" s="337">
        <f t="shared" si="17"/>
        <v>1298</v>
      </c>
      <c r="Q191" s="335">
        <f t="shared" si="14"/>
        <v>62</v>
      </c>
      <c r="R191" s="335">
        <f t="shared" si="14"/>
        <v>536</v>
      </c>
      <c r="S191" s="335">
        <f t="shared" si="14"/>
        <v>295</v>
      </c>
    </row>
    <row r="192" spans="1:19" s="324" customFormat="1" ht="18" customHeight="1">
      <c r="A192" s="323">
        <v>19</v>
      </c>
      <c r="B192" s="335">
        <v>19</v>
      </c>
      <c r="C192" s="336" t="s">
        <v>367</v>
      </c>
      <c r="D192" s="337">
        <f t="shared" si="12"/>
        <v>6710</v>
      </c>
      <c r="E192" s="337">
        <f t="shared" si="12"/>
        <v>6185</v>
      </c>
      <c r="F192" s="337">
        <f t="shared" si="12"/>
        <v>5326</v>
      </c>
      <c r="G192" s="338">
        <f t="shared" si="15"/>
        <v>0.8611156022635408</v>
      </c>
      <c r="H192" s="339">
        <f t="shared" si="16"/>
        <v>0.23443815683104285</v>
      </c>
      <c r="I192" s="337">
        <f t="shared" si="18"/>
        <v>4735</v>
      </c>
      <c r="J192" s="337">
        <f t="shared" si="18"/>
        <v>946</v>
      </c>
      <c r="K192" s="335">
        <f t="shared" si="18"/>
        <v>389</v>
      </c>
      <c r="L192" s="335">
        <f t="shared" si="18"/>
        <v>15</v>
      </c>
      <c r="M192" s="335">
        <f t="shared" si="18"/>
        <v>57</v>
      </c>
      <c r="N192" s="335">
        <f t="shared" si="18"/>
        <v>72</v>
      </c>
      <c r="O192" s="335">
        <f t="shared" si="18"/>
        <v>43</v>
      </c>
      <c r="P192" s="337">
        <f t="shared" si="17"/>
        <v>1450</v>
      </c>
      <c r="Q192" s="335">
        <f t="shared" si="14"/>
        <v>232</v>
      </c>
      <c r="R192" s="335">
        <f t="shared" si="14"/>
        <v>891</v>
      </c>
      <c r="S192" s="335">
        <f t="shared" si="14"/>
        <v>215</v>
      </c>
    </row>
    <row r="193" spans="1:19" s="324" customFormat="1" ht="18" customHeight="1">
      <c r="A193" s="323">
        <v>20</v>
      </c>
      <c r="B193" s="340">
        <v>20</v>
      </c>
      <c r="C193" s="341" t="s">
        <v>368</v>
      </c>
      <c r="D193" s="342">
        <f t="shared" si="12"/>
        <v>20968</v>
      </c>
      <c r="E193" s="342">
        <f t="shared" si="12"/>
        <v>19996</v>
      </c>
      <c r="F193" s="342">
        <f t="shared" si="12"/>
        <v>11474</v>
      </c>
      <c r="G193" s="343">
        <f t="shared" si="15"/>
        <v>0.5738147629525905</v>
      </c>
      <c r="H193" s="344">
        <f t="shared" si="16"/>
        <v>0.17398479695939187</v>
      </c>
      <c r="I193" s="342">
        <f t="shared" si="18"/>
        <v>16517</v>
      </c>
      <c r="J193" s="342">
        <f t="shared" si="18"/>
        <v>2505</v>
      </c>
      <c r="K193" s="340">
        <f t="shared" si="18"/>
        <v>756</v>
      </c>
      <c r="L193" s="340">
        <f t="shared" si="18"/>
        <v>58</v>
      </c>
      <c r="M193" s="340">
        <f t="shared" si="18"/>
        <v>160</v>
      </c>
      <c r="N193" s="340">
        <f t="shared" si="18"/>
        <v>218</v>
      </c>
      <c r="O193" s="340">
        <f t="shared" si="18"/>
        <v>0</v>
      </c>
      <c r="P193" s="342">
        <f t="shared" si="17"/>
        <v>3479</v>
      </c>
      <c r="Q193" s="340">
        <f t="shared" si="14"/>
        <v>416</v>
      </c>
      <c r="R193" s="342">
        <f t="shared" si="14"/>
        <v>1855</v>
      </c>
      <c r="S193" s="340">
        <f t="shared" si="14"/>
        <v>128</v>
      </c>
    </row>
    <row r="194" spans="1:19" s="324" customFormat="1" ht="18" customHeight="1">
      <c r="A194" s="323">
        <v>21</v>
      </c>
      <c r="B194" s="330">
        <v>21</v>
      </c>
      <c r="C194" s="331" t="s">
        <v>369</v>
      </c>
      <c r="D194" s="332">
        <f t="shared" si="12"/>
        <v>17846</v>
      </c>
      <c r="E194" s="332">
        <f>SUMIF($A$6:$A$157,$A194,E$6:E$157)</f>
        <v>16943</v>
      </c>
      <c r="F194" s="332">
        <f>SUMIF($A$6:$A$157,$A194,F$6:F$157)</f>
        <v>7071</v>
      </c>
      <c r="G194" s="333">
        <f t="shared" si="15"/>
        <v>0.41734049459953965</v>
      </c>
      <c r="H194" s="334">
        <f t="shared" si="16"/>
        <v>0.1285486631647288</v>
      </c>
      <c r="I194" s="332">
        <f t="shared" si="18"/>
        <v>14765</v>
      </c>
      <c r="J194" s="332">
        <f t="shared" si="18"/>
        <v>1576</v>
      </c>
      <c r="K194" s="330">
        <f t="shared" si="18"/>
        <v>506</v>
      </c>
      <c r="L194" s="330">
        <f t="shared" si="18"/>
        <v>19</v>
      </c>
      <c r="M194" s="330">
        <f t="shared" si="18"/>
        <v>77</v>
      </c>
      <c r="N194" s="330">
        <f t="shared" si="18"/>
        <v>96</v>
      </c>
      <c r="O194" s="330">
        <f t="shared" si="18"/>
        <v>0</v>
      </c>
      <c r="P194" s="332">
        <f t="shared" si="17"/>
        <v>2178</v>
      </c>
      <c r="Q194" s="330">
        <f aca="true" t="shared" si="19" ref="Q194:S220">SUMIF($A$6:$A$157,$A194,Q$6:Q$157)</f>
        <v>391</v>
      </c>
      <c r="R194" s="332">
        <f t="shared" si="19"/>
        <v>1759</v>
      </c>
      <c r="S194" s="330">
        <f t="shared" si="19"/>
        <v>723</v>
      </c>
    </row>
    <row r="195" spans="1:19" s="324" customFormat="1" ht="18" customHeight="1">
      <c r="A195" s="323">
        <v>22</v>
      </c>
      <c r="B195" s="335">
        <v>22</v>
      </c>
      <c r="C195" s="336" t="s">
        <v>370</v>
      </c>
      <c r="D195" s="337">
        <f aca="true" t="shared" si="20" ref="D195:F220">SUMIF($A$6:$A$157,$A195,D$6:D$157)</f>
        <v>32859</v>
      </c>
      <c r="E195" s="337">
        <f t="shared" si="20"/>
        <v>29482</v>
      </c>
      <c r="F195" s="337">
        <f t="shared" si="20"/>
        <v>13260</v>
      </c>
      <c r="G195" s="338">
        <f t="shared" si="15"/>
        <v>0.4497659588901703</v>
      </c>
      <c r="H195" s="339">
        <f t="shared" si="16"/>
        <v>0.1363883047283088</v>
      </c>
      <c r="I195" s="337">
        <f t="shared" si="18"/>
        <v>25461</v>
      </c>
      <c r="J195" s="337">
        <f t="shared" si="18"/>
        <v>2916</v>
      </c>
      <c r="K195" s="335">
        <f t="shared" si="18"/>
        <v>905</v>
      </c>
      <c r="L195" s="335">
        <f t="shared" si="18"/>
        <v>46</v>
      </c>
      <c r="M195" s="335">
        <f t="shared" si="18"/>
        <v>154</v>
      </c>
      <c r="N195" s="335">
        <f t="shared" si="18"/>
        <v>200</v>
      </c>
      <c r="O195" s="335">
        <f t="shared" si="18"/>
        <v>0</v>
      </c>
      <c r="P195" s="337">
        <f t="shared" si="17"/>
        <v>4021</v>
      </c>
      <c r="Q195" s="337">
        <f t="shared" si="19"/>
        <v>889</v>
      </c>
      <c r="R195" s="337">
        <f t="shared" si="19"/>
        <v>4165</v>
      </c>
      <c r="S195" s="335">
        <f t="shared" si="19"/>
        <v>1535</v>
      </c>
    </row>
    <row r="196" spans="1:19" s="324" customFormat="1" ht="18" customHeight="1">
      <c r="A196" s="323">
        <v>23</v>
      </c>
      <c r="B196" s="335">
        <v>23</v>
      </c>
      <c r="C196" s="336" t="s">
        <v>371</v>
      </c>
      <c r="D196" s="337">
        <f t="shared" si="20"/>
        <v>69801</v>
      </c>
      <c r="E196" s="337">
        <f t="shared" si="20"/>
        <v>67554</v>
      </c>
      <c r="F196" s="337">
        <f t="shared" si="20"/>
        <v>30940</v>
      </c>
      <c r="G196" s="338">
        <f t="shared" si="15"/>
        <v>0.45800396719661307</v>
      </c>
      <c r="H196" s="339">
        <f t="shared" si="16"/>
        <v>0.1270391094531782</v>
      </c>
      <c r="I196" s="337">
        <f t="shared" si="18"/>
        <v>58972</v>
      </c>
      <c r="J196" s="337">
        <f t="shared" si="18"/>
        <v>6030</v>
      </c>
      <c r="K196" s="337">
        <f t="shared" si="18"/>
        <v>2075</v>
      </c>
      <c r="L196" s="335">
        <f t="shared" si="18"/>
        <v>60</v>
      </c>
      <c r="M196" s="335">
        <f t="shared" si="18"/>
        <v>416</v>
      </c>
      <c r="N196" s="335">
        <f t="shared" si="18"/>
        <v>476</v>
      </c>
      <c r="O196" s="335">
        <f t="shared" si="18"/>
        <v>1</v>
      </c>
      <c r="P196" s="337">
        <f t="shared" si="17"/>
        <v>8582</v>
      </c>
      <c r="Q196" s="337">
        <f t="shared" si="19"/>
        <v>2768</v>
      </c>
      <c r="R196" s="337">
        <f t="shared" si="19"/>
        <v>10446</v>
      </c>
      <c r="S196" s="337">
        <f t="shared" si="19"/>
        <v>2052</v>
      </c>
    </row>
    <row r="197" spans="1:19" s="324" customFormat="1" ht="18" customHeight="1">
      <c r="A197" s="323">
        <v>24</v>
      </c>
      <c r="B197" s="335">
        <v>24</v>
      </c>
      <c r="C197" s="336" t="s">
        <v>372</v>
      </c>
      <c r="D197" s="337">
        <f t="shared" si="20"/>
        <v>16002</v>
      </c>
      <c r="E197" s="337">
        <f t="shared" si="20"/>
        <v>15291</v>
      </c>
      <c r="F197" s="337">
        <f t="shared" si="20"/>
        <v>10131</v>
      </c>
      <c r="G197" s="338">
        <f t="shared" si="15"/>
        <v>0.6625465960368845</v>
      </c>
      <c r="H197" s="339">
        <f t="shared" si="16"/>
        <v>0.20561114381008436</v>
      </c>
      <c r="I197" s="337">
        <f t="shared" si="18"/>
        <v>12147</v>
      </c>
      <c r="J197" s="335">
        <f t="shared" si="18"/>
        <v>2137</v>
      </c>
      <c r="K197" s="335">
        <f t="shared" si="18"/>
        <v>836</v>
      </c>
      <c r="L197" s="335">
        <f t="shared" si="18"/>
        <v>41</v>
      </c>
      <c r="M197" s="335">
        <f t="shared" si="18"/>
        <v>121</v>
      </c>
      <c r="N197" s="335">
        <f t="shared" si="18"/>
        <v>162</v>
      </c>
      <c r="O197" s="335">
        <f t="shared" si="18"/>
        <v>9</v>
      </c>
      <c r="P197" s="337">
        <f t="shared" si="17"/>
        <v>3144</v>
      </c>
      <c r="Q197" s="335">
        <f t="shared" si="19"/>
        <v>287</v>
      </c>
      <c r="R197" s="335">
        <f t="shared" si="19"/>
        <v>2031</v>
      </c>
      <c r="S197" s="335">
        <f t="shared" si="19"/>
        <v>391</v>
      </c>
    </row>
    <row r="198" spans="1:19" s="324" customFormat="1" ht="18" customHeight="1">
      <c r="A198" s="323">
        <v>25</v>
      </c>
      <c r="B198" s="340">
        <v>25</v>
      </c>
      <c r="C198" s="341" t="s">
        <v>373</v>
      </c>
      <c r="D198" s="342">
        <f t="shared" si="20"/>
        <v>13851</v>
      </c>
      <c r="E198" s="342">
        <f t="shared" si="20"/>
        <v>12833</v>
      </c>
      <c r="F198" s="342">
        <f t="shared" si="20"/>
        <v>9216</v>
      </c>
      <c r="G198" s="343">
        <f t="shared" si="15"/>
        <v>0.7181485233382685</v>
      </c>
      <c r="H198" s="344">
        <f t="shared" si="16"/>
        <v>0.19870645990804955</v>
      </c>
      <c r="I198" s="342">
        <f t="shared" si="18"/>
        <v>10283</v>
      </c>
      <c r="J198" s="342">
        <f t="shared" si="18"/>
        <v>1672</v>
      </c>
      <c r="K198" s="340">
        <f t="shared" si="18"/>
        <v>752</v>
      </c>
      <c r="L198" s="340">
        <f t="shared" si="18"/>
        <v>13</v>
      </c>
      <c r="M198" s="340">
        <f t="shared" si="18"/>
        <v>104</v>
      </c>
      <c r="N198" s="340">
        <f t="shared" si="18"/>
        <v>117</v>
      </c>
      <c r="O198" s="340">
        <f t="shared" si="18"/>
        <v>9</v>
      </c>
      <c r="P198" s="342">
        <f t="shared" si="17"/>
        <v>2550</v>
      </c>
      <c r="Q198" s="340">
        <f t="shared" si="19"/>
        <v>54</v>
      </c>
      <c r="R198" s="342">
        <f t="shared" si="19"/>
        <v>1816</v>
      </c>
      <c r="S198" s="340">
        <f t="shared" si="19"/>
        <v>0</v>
      </c>
    </row>
    <row r="199" spans="1:19" s="324" customFormat="1" ht="18" customHeight="1">
      <c r="A199" s="323">
        <v>26</v>
      </c>
      <c r="B199" s="330">
        <v>26</v>
      </c>
      <c r="C199" s="331" t="s">
        <v>374</v>
      </c>
      <c r="D199" s="332">
        <f t="shared" si="20"/>
        <v>21467</v>
      </c>
      <c r="E199" s="332">
        <f t="shared" si="20"/>
        <v>20226</v>
      </c>
      <c r="F199" s="332">
        <f t="shared" si="20"/>
        <v>11390</v>
      </c>
      <c r="G199" s="333">
        <f t="shared" si="15"/>
        <v>0.5631365569069514</v>
      </c>
      <c r="H199" s="334">
        <f t="shared" si="16"/>
        <v>0.1712152674775042</v>
      </c>
      <c r="I199" s="332">
        <f t="shared" si="18"/>
        <v>16763</v>
      </c>
      <c r="J199" s="332">
        <f t="shared" si="18"/>
        <v>2423</v>
      </c>
      <c r="K199" s="330">
        <f t="shared" si="18"/>
        <v>870</v>
      </c>
      <c r="L199" s="330">
        <f t="shared" si="18"/>
        <v>19</v>
      </c>
      <c r="M199" s="330">
        <f t="shared" si="18"/>
        <v>126</v>
      </c>
      <c r="N199" s="330">
        <f t="shared" si="18"/>
        <v>145</v>
      </c>
      <c r="O199" s="330">
        <f t="shared" si="18"/>
        <v>25</v>
      </c>
      <c r="P199" s="332">
        <f t="shared" si="17"/>
        <v>3463</v>
      </c>
      <c r="Q199" s="330">
        <f t="shared" si="19"/>
        <v>881</v>
      </c>
      <c r="R199" s="332">
        <f t="shared" si="19"/>
        <v>2741</v>
      </c>
      <c r="S199" s="330">
        <f t="shared" si="19"/>
        <v>1317</v>
      </c>
    </row>
    <row r="200" spans="1:19" s="324" customFormat="1" ht="18" customHeight="1">
      <c r="A200" s="323">
        <v>27</v>
      </c>
      <c r="B200" s="335">
        <v>27</v>
      </c>
      <c r="C200" s="336" t="s">
        <v>375</v>
      </c>
      <c r="D200" s="337">
        <f t="shared" si="20"/>
        <v>74492</v>
      </c>
      <c r="E200" s="337">
        <f t="shared" si="20"/>
        <v>67201</v>
      </c>
      <c r="F200" s="337">
        <f t="shared" si="20"/>
        <v>48476</v>
      </c>
      <c r="G200" s="338">
        <f t="shared" si="15"/>
        <v>0.7213583131203405</v>
      </c>
      <c r="H200" s="339">
        <f t="shared" si="16"/>
        <v>0.20514575675957203</v>
      </c>
      <c r="I200" s="337">
        <f t="shared" si="18"/>
        <v>53415</v>
      </c>
      <c r="J200" s="337">
        <f t="shared" si="18"/>
        <v>9422</v>
      </c>
      <c r="K200" s="337">
        <f t="shared" si="18"/>
        <v>3677</v>
      </c>
      <c r="L200" s="335">
        <f t="shared" si="18"/>
        <v>173</v>
      </c>
      <c r="M200" s="335">
        <f t="shared" si="18"/>
        <v>502</v>
      </c>
      <c r="N200" s="335">
        <f t="shared" si="18"/>
        <v>675</v>
      </c>
      <c r="O200" s="335">
        <f t="shared" si="18"/>
        <v>12</v>
      </c>
      <c r="P200" s="337">
        <f t="shared" si="17"/>
        <v>13786</v>
      </c>
      <c r="Q200" s="337">
        <f t="shared" si="19"/>
        <v>2740</v>
      </c>
      <c r="R200" s="337">
        <f t="shared" si="19"/>
        <v>7690</v>
      </c>
      <c r="S200" s="337">
        <f t="shared" si="19"/>
        <v>3445</v>
      </c>
    </row>
    <row r="201" spans="1:19" s="324" customFormat="1" ht="18" customHeight="1">
      <c r="A201" s="323">
        <v>28</v>
      </c>
      <c r="B201" s="335">
        <v>28</v>
      </c>
      <c r="C201" s="336" t="s">
        <v>376</v>
      </c>
      <c r="D201" s="337">
        <f t="shared" si="20"/>
        <v>49003</v>
      </c>
      <c r="E201" s="337">
        <f t="shared" si="20"/>
        <v>46585</v>
      </c>
      <c r="F201" s="337">
        <f t="shared" si="20"/>
        <v>26166</v>
      </c>
      <c r="G201" s="338">
        <f t="shared" si="15"/>
        <v>0.5616829451540195</v>
      </c>
      <c r="H201" s="339">
        <f t="shared" si="16"/>
        <v>0.15979392508318127</v>
      </c>
      <c r="I201" s="337">
        <f t="shared" si="18"/>
        <v>39141</v>
      </c>
      <c r="J201" s="337">
        <f t="shared" si="18"/>
        <v>5161</v>
      </c>
      <c r="K201" s="335">
        <f t="shared" si="18"/>
        <v>1900</v>
      </c>
      <c r="L201" s="335">
        <f t="shared" si="18"/>
        <v>62</v>
      </c>
      <c r="M201" s="335">
        <f t="shared" si="18"/>
        <v>321</v>
      </c>
      <c r="N201" s="335">
        <f t="shared" si="18"/>
        <v>383</v>
      </c>
      <c r="O201" s="335">
        <f t="shared" si="18"/>
        <v>0</v>
      </c>
      <c r="P201" s="337">
        <f t="shared" si="17"/>
        <v>7444</v>
      </c>
      <c r="Q201" s="335">
        <f t="shared" si="19"/>
        <v>1574</v>
      </c>
      <c r="R201" s="337">
        <f t="shared" si="19"/>
        <v>6816</v>
      </c>
      <c r="S201" s="335">
        <f t="shared" si="19"/>
        <v>3140</v>
      </c>
    </row>
    <row r="202" spans="1:19" s="324" customFormat="1" ht="18" customHeight="1">
      <c r="A202" s="323">
        <v>29</v>
      </c>
      <c r="B202" s="335">
        <v>29</v>
      </c>
      <c r="C202" s="336" t="s">
        <v>377</v>
      </c>
      <c r="D202" s="337">
        <f t="shared" si="20"/>
        <v>11378</v>
      </c>
      <c r="E202" s="337">
        <f t="shared" si="20"/>
        <v>9633</v>
      </c>
      <c r="F202" s="337">
        <f t="shared" si="20"/>
        <v>7480</v>
      </c>
      <c r="G202" s="338">
        <f t="shared" si="15"/>
        <v>0.7764974566594</v>
      </c>
      <c r="H202" s="339">
        <f t="shared" si="16"/>
        <v>0.22028443890792068</v>
      </c>
      <c r="I202" s="337">
        <f t="shared" si="18"/>
        <v>7511</v>
      </c>
      <c r="J202" s="337">
        <f t="shared" si="18"/>
        <v>1426</v>
      </c>
      <c r="K202" s="335">
        <f t="shared" si="18"/>
        <v>586</v>
      </c>
      <c r="L202" s="335">
        <f t="shared" si="18"/>
        <v>18</v>
      </c>
      <c r="M202" s="335">
        <f t="shared" si="18"/>
        <v>92</v>
      </c>
      <c r="N202" s="335">
        <f t="shared" si="18"/>
        <v>110</v>
      </c>
      <c r="O202" s="335">
        <f t="shared" si="18"/>
        <v>0</v>
      </c>
      <c r="P202" s="337">
        <f t="shared" si="17"/>
        <v>2122</v>
      </c>
      <c r="Q202" s="335">
        <f t="shared" si="19"/>
        <v>136</v>
      </c>
      <c r="R202" s="335">
        <f t="shared" si="19"/>
        <v>1279</v>
      </c>
      <c r="S202" s="335">
        <f t="shared" si="19"/>
        <v>464</v>
      </c>
    </row>
    <row r="203" spans="1:19" s="324" customFormat="1" ht="18" customHeight="1">
      <c r="A203" s="323">
        <v>30</v>
      </c>
      <c r="B203" s="340">
        <v>30</v>
      </c>
      <c r="C203" s="341" t="s">
        <v>378</v>
      </c>
      <c r="D203" s="340">
        <f t="shared" si="20"/>
        <v>7873</v>
      </c>
      <c r="E203" s="342">
        <f t="shared" si="20"/>
        <v>7254</v>
      </c>
      <c r="F203" s="342">
        <f t="shared" si="20"/>
        <v>6842</v>
      </c>
      <c r="G203" s="343">
        <f t="shared" si="15"/>
        <v>0.9432037496553626</v>
      </c>
      <c r="H203" s="344">
        <f t="shared" si="16"/>
        <v>0.2459332781913427</v>
      </c>
      <c r="I203" s="342">
        <f t="shared" si="18"/>
        <v>5470</v>
      </c>
      <c r="J203" s="340">
        <f t="shared" si="18"/>
        <v>1132</v>
      </c>
      <c r="K203" s="340">
        <f t="shared" si="18"/>
        <v>523</v>
      </c>
      <c r="L203" s="340">
        <f t="shared" si="18"/>
        <v>30</v>
      </c>
      <c r="M203" s="340">
        <f t="shared" si="18"/>
        <v>99</v>
      </c>
      <c r="N203" s="340">
        <f t="shared" si="18"/>
        <v>129</v>
      </c>
      <c r="O203" s="340">
        <f t="shared" si="18"/>
        <v>0</v>
      </c>
      <c r="P203" s="342">
        <f t="shared" si="17"/>
        <v>1784</v>
      </c>
      <c r="Q203" s="340">
        <f t="shared" si="19"/>
        <v>88</v>
      </c>
      <c r="R203" s="340">
        <f t="shared" si="19"/>
        <v>727</v>
      </c>
      <c r="S203" s="340">
        <f t="shared" si="19"/>
        <v>30</v>
      </c>
    </row>
    <row r="204" spans="1:19" s="324" customFormat="1" ht="18" customHeight="1">
      <c r="A204" s="323">
        <v>31</v>
      </c>
      <c r="B204" s="330">
        <v>31</v>
      </c>
      <c r="C204" s="331" t="s">
        <v>379</v>
      </c>
      <c r="D204" s="332">
        <f t="shared" si="20"/>
        <v>4982</v>
      </c>
      <c r="E204" s="332">
        <f t="shared" si="20"/>
        <v>4872</v>
      </c>
      <c r="F204" s="332">
        <f t="shared" si="20"/>
        <v>2975</v>
      </c>
      <c r="G204" s="333">
        <f t="shared" si="15"/>
        <v>0.610632183908046</v>
      </c>
      <c r="H204" s="334">
        <f t="shared" si="16"/>
        <v>0.16748768472906403</v>
      </c>
      <c r="I204" s="332">
        <f t="shared" si="18"/>
        <v>4056</v>
      </c>
      <c r="J204" s="330">
        <f t="shared" si="18"/>
        <v>560</v>
      </c>
      <c r="K204" s="330">
        <f t="shared" si="18"/>
        <v>206</v>
      </c>
      <c r="L204" s="330">
        <f t="shared" si="18"/>
        <v>12</v>
      </c>
      <c r="M204" s="330">
        <f t="shared" si="18"/>
        <v>38</v>
      </c>
      <c r="N204" s="330">
        <f t="shared" si="18"/>
        <v>50</v>
      </c>
      <c r="O204" s="330">
        <f t="shared" si="18"/>
        <v>0</v>
      </c>
      <c r="P204" s="330">
        <f t="shared" si="17"/>
        <v>816</v>
      </c>
      <c r="Q204" s="330">
        <f t="shared" si="19"/>
        <v>221</v>
      </c>
      <c r="R204" s="330">
        <f t="shared" si="19"/>
        <v>544</v>
      </c>
      <c r="S204" s="332">
        <f t="shared" si="19"/>
        <v>1064</v>
      </c>
    </row>
    <row r="205" spans="1:19" s="324" customFormat="1" ht="18" customHeight="1">
      <c r="A205" s="323">
        <v>32</v>
      </c>
      <c r="B205" s="335">
        <v>32</v>
      </c>
      <c r="C205" s="336" t="s">
        <v>380</v>
      </c>
      <c r="D205" s="337">
        <f t="shared" si="20"/>
        <v>5851</v>
      </c>
      <c r="E205" s="337">
        <f t="shared" si="20"/>
        <v>5558</v>
      </c>
      <c r="F205" s="337">
        <f t="shared" si="20"/>
        <v>3545</v>
      </c>
      <c r="G205" s="338">
        <f t="shared" si="15"/>
        <v>0.637819359481828</v>
      </c>
      <c r="H205" s="339">
        <f t="shared" si="16"/>
        <v>0.20079165167326377</v>
      </c>
      <c r="I205" s="337">
        <f t="shared" si="18"/>
        <v>4442</v>
      </c>
      <c r="J205" s="335">
        <f t="shared" si="18"/>
        <v>801</v>
      </c>
      <c r="K205" s="335">
        <f t="shared" si="18"/>
        <v>268</v>
      </c>
      <c r="L205" s="335">
        <f t="shared" si="18"/>
        <v>16</v>
      </c>
      <c r="M205" s="335">
        <f t="shared" si="18"/>
        <v>24</v>
      </c>
      <c r="N205" s="335">
        <f t="shared" si="18"/>
        <v>40</v>
      </c>
      <c r="O205" s="335">
        <f t="shared" si="18"/>
        <v>7</v>
      </c>
      <c r="P205" s="337">
        <f t="shared" si="17"/>
        <v>1116</v>
      </c>
      <c r="Q205" s="335">
        <f t="shared" si="19"/>
        <v>84</v>
      </c>
      <c r="R205" s="335">
        <f t="shared" si="19"/>
        <v>992</v>
      </c>
      <c r="S205" s="335">
        <f t="shared" si="19"/>
        <v>570</v>
      </c>
    </row>
    <row r="206" spans="1:19" s="324" customFormat="1" ht="18" customHeight="1">
      <c r="A206" s="323">
        <v>33</v>
      </c>
      <c r="B206" s="335">
        <v>33</v>
      </c>
      <c r="C206" s="336" t="s">
        <v>381</v>
      </c>
      <c r="D206" s="337">
        <f t="shared" si="20"/>
        <v>17037</v>
      </c>
      <c r="E206" s="337">
        <f t="shared" si="20"/>
        <v>15386</v>
      </c>
      <c r="F206" s="337">
        <f t="shared" si="20"/>
        <v>10723</v>
      </c>
      <c r="G206" s="338">
        <f t="shared" si="15"/>
        <v>0.6969322760951514</v>
      </c>
      <c r="H206" s="339">
        <f t="shared" si="16"/>
        <v>0.20928116469517744</v>
      </c>
      <c r="I206" s="337">
        <f aca="true" t="shared" si="21" ref="I206:O220">SUMIF($A$6:$A$157,$A206,I$6:I$157)</f>
        <v>12166</v>
      </c>
      <c r="J206" s="335">
        <f t="shared" si="21"/>
        <v>2284</v>
      </c>
      <c r="K206" s="335">
        <f t="shared" si="21"/>
        <v>768</v>
      </c>
      <c r="L206" s="335">
        <f t="shared" si="21"/>
        <v>37</v>
      </c>
      <c r="M206" s="335">
        <f t="shared" si="21"/>
        <v>126</v>
      </c>
      <c r="N206" s="335">
        <f t="shared" si="21"/>
        <v>163</v>
      </c>
      <c r="O206" s="335">
        <f t="shared" si="21"/>
        <v>5</v>
      </c>
      <c r="P206" s="337">
        <f t="shared" si="17"/>
        <v>3220</v>
      </c>
      <c r="Q206" s="335">
        <f t="shared" si="19"/>
        <v>468</v>
      </c>
      <c r="R206" s="335">
        <f t="shared" si="19"/>
        <v>2869</v>
      </c>
      <c r="S206" s="335">
        <f t="shared" si="19"/>
        <v>398</v>
      </c>
    </row>
    <row r="207" spans="1:19" s="324" customFormat="1" ht="18" customHeight="1">
      <c r="A207" s="323">
        <v>34</v>
      </c>
      <c r="B207" s="335">
        <v>34</v>
      </c>
      <c r="C207" s="336" t="s">
        <v>382</v>
      </c>
      <c r="D207" s="337">
        <f t="shared" si="20"/>
        <v>26004</v>
      </c>
      <c r="E207" s="337">
        <f t="shared" si="20"/>
        <v>23385</v>
      </c>
      <c r="F207" s="337">
        <f t="shared" si="20"/>
        <v>12309</v>
      </c>
      <c r="G207" s="338">
        <f t="shared" si="15"/>
        <v>0.5263630532392559</v>
      </c>
      <c r="H207" s="339">
        <f t="shared" si="16"/>
        <v>0.16433611289288005</v>
      </c>
      <c r="I207" s="337">
        <f t="shared" si="21"/>
        <v>19542</v>
      </c>
      <c r="J207" s="335">
        <f t="shared" si="21"/>
        <v>2726</v>
      </c>
      <c r="K207" s="335">
        <f t="shared" si="21"/>
        <v>885</v>
      </c>
      <c r="L207" s="335">
        <f t="shared" si="21"/>
        <v>137</v>
      </c>
      <c r="M207" s="335">
        <f t="shared" si="21"/>
        <v>89</v>
      </c>
      <c r="N207" s="335">
        <f t="shared" si="21"/>
        <v>226</v>
      </c>
      <c r="O207" s="335">
        <f t="shared" si="21"/>
        <v>6</v>
      </c>
      <c r="P207" s="337">
        <f t="shared" si="17"/>
        <v>3843</v>
      </c>
      <c r="Q207" s="335">
        <f t="shared" si="19"/>
        <v>232</v>
      </c>
      <c r="R207" s="335">
        <f t="shared" si="19"/>
        <v>2292</v>
      </c>
      <c r="S207" s="335">
        <f t="shared" si="19"/>
        <v>346</v>
      </c>
    </row>
    <row r="208" spans="1:19" s="324" customFormat="1" ht="18" customHeight="1">
      <c r="A208" s="323">
        <v>35</v>
      </c>
      <c r="B208" s="340">
        <v>35</v>
      </c>
      <c r="C208" s="341" t="s">
        <v>383</v>
      </c>
      <c r="D208" s="342">
        <f t="shared" si="20"/>
        <v>10065</v>
      </c>
      <c r="E208" s="342">
        <f t="shared" si="20"/>
        <v>8947</v>
      </c>
      <c r="F208" s="342">
        <f t="shared" si="20"/>
        <v>7265</v>
      </c>
      <c r="G208" s="343">
        <f t="shared" si="15"/>
        <v>0.8120040236950933</v>
      </c>
      <c r="H208" s="344">
        <f t="shared" si="16"/>
        <v>0.23806862635520287</v>
      </c>
      <c r="I208" s="342">
        <f t="shared" si="21"/>
        <v>6817</v>
      </c>
      <c r="J208" s="342">
        <f t="shared" si="21"/>
        <v>1430</v>
      </c>
      <c r="K208" s="340">
        <f t="shared" si="21"/>
        <v>572</v>
      </c>
      <c r="L208" s="340">
        <f t="shared" si="21"/>
        <v>19</v>
      </c>
      <c r="M208" s="340">
        <f t="shared" si="21"/>
        <v>109</v>
      </c>
      <c r="N208" s="340">
        <f t="shared" si="21"/>
        <v>128</v>
      </c>
      <c r="O208" s="340">
        <f t="shared" si="21"/>
        <v>0</v>
      </c>
      <c r="P208" s="342">
        <f t="shared" si="17"/>
        <v>2130</v>
      </c>
      <c r="Q208" s="340">
        <f t="shared" si="19"/>
        <v>73</v>
      </c>
      <c r="R208" s="340">
        <f t="shared" si="19"/>
        <v>896</v>
      </c>
      <c r="S208" s="340">
        <f t="shared" si="19"/>
        <v>470</v>
      </c>
    </row>
    <row r="209" spans="1:19" s="324" customFormat="1" ht="18" customHeight="1">
      <c r="A209" s="323">
        <v>36</v>
      </c>
      <c r="B209" s="330">
        <v>36</v>
      </c>
      <c r="C209" s="331" t="s">
        <v>384</v>
      </c>
      <c r="D209" s="332">
        <f t="shared" si="20"/>
        <v>6025</v>
      </c>
      <c r="E209" s="332">
        <f t="shared" si="20"/>
        <v>5598</v>
      </c>
      <c r="F209" s="332">
        <f t="shared" si="20"/>
        <v>4479</v>
      </c>
      <c r="G209" s="333">
        <f t="shared" si="15"/>
        <v>0.80010718113612</v>
      </c>
      <c r="H209" s="334">
        <f t="shared" si="16"/>
        <v>0.25562700964630225</v>
      </c>
      <c r="I209" s="332">
        <f t="shared" si="21"/>
        <v>4167</v>
      </c>
      <c r="J209" s="330">
        <f t="shared" si="21"/>
        <v>938</v>
      </c>
      <c r="K209" s="330">
        <f t="shared" si="21"/>
        <v>388</v>
      </c>
      <c r="L209" s="330">
        <f t="shared" si="21"/>
        <v>18</v>
      </c>
      <c r="M209" s="330">
        <f t="shared" si="21"/>
        <v>83</v>
      </c>
      <c r="N209" s="330">
        <f t="shared" si="21"/>
        <v>101</v>
      </c>
      <c r="O209" s="330">
        <f t="shared" si="21"/>
        <v>4</v>
      </c>
      <c r="P209" s="332">
        <f t="shared" si="17"/>
        <v>1431</v>
      </c>
      <c r="Q209" s="330">
        <f t="shared" si="19"/>
        <v>206</v>
      </c>
      <c r="R209" s="332">
        <f t="shared" si="19"/>
        <v>1214</v>
      </c>
      <c r="S209" s="330">
        <f t="shared" si="19"/>
        <v>564</v>
      </c>
    </row>
    <row r="210" spans="1:19" s="324" customFormat="1" ht="18" customHeight="1">
      <c r="A210" s="323">
        <v>37</v>
      </c>
      <c r="B210" s="335">
        <v>37</v>
      </c>
      <c r="C210" s="336" t="s">
        <v>385</v>
      </c>
      <c r="D210" s="337">
        <f t="shared" si="20"/>
        <v>8782</v>
      </c>
      <c r="E210" s="337">
        <f t="shared" si="20"/>
        <v>7817</v>
      </c>
      <c r="F210" s="337">
        <f t="shared" si="20"/>
        <v>7286</v>
      </c>
      <c r="G210" s="338">
        <f t="shared" si="15"/>
        <v>0.9320711270308303</v>
      </c>
      <c r="H210" s="339">
        <f t="shared" si="16"/>
        <v>0.2687731866444928</v>
      </c>
      <c r="I210" s="337">
        <f t="shared" si="21"/>
        <v>5716</v>
      </c>
      <c r="J210" s="335">
        <f t="shared" si="21"/>
        <v>1432</v>
      </c>
      <c r="K210" s="335">
        <f t="shared" si="21"/>
        <v>547</v>
      </c>
      <c r="L210" s="335">
        <f t="shared" si="21"/>
        <v>26</v>
      </c>
      <c r="M210" s="335">
        <f t="shared" si="21"/>
        <v>94</v>
      </c>
      <c r="N210" s="335">
        <f t="shared" si="21"/>
        <v>120</v>
      </c>
      <c r="O210" s="335">
        <f t="shared" si="21"/>
        <v>2</v>
      </c>
      <c r="P210" s="337">
        <f t="shared" si="17"/>
        <v>2101</v>
      </c>
      <c r="Q210" s="335">
        <f t="shared" si="19"/>
        <v>95</v>
      </c>
      <c r="R210" s="335">
        <f t="shared" si="19"/>
        <v>829</v>
      </c>
      <c r="S210" s="335">
        <f t="shared" si="19"/>
        <v>247</v>
      </c>
    </row>
    <row r="211" spans="1:19" s="324" customFormat="1" ht="18" customHeight="1">
      <c r="A211" s="323">
        <v>38</v>
      </c>
      <c r="B211" s="335">
        <v>38</v>
      </c>
      <c r="C211" s="336" t="s">
        <v>386</v>
      </c>
      <c r="D211" s="337">
        <f t="shared" si="20"/>
        <v>11632</v>
      </c>
      <c r="E211" s="337">
        <f t="shared" si="20"/>
        <v>10454</v>
      </c>
      <c r="F211" s="337">
        <f t="shared" si="20"/>
        <v>8828</v>
      </c>
      <c r="G211" s="338">
        <f t="shared" si="15"/>
        <v>0.8444614501626172</v>
      </c>
      <c r="H211" s="339">
        <f t="shared" si="16"/>
        <v>0.2337861105796824</v>
      </c>
      <c r="I211" s="337">
        <f t="shared" si="21"/>
        <v>8010</v>
      </c>
      <c r="J211" s="337">
        <f t="shared" si="21"/>
        <v>1659</v>
      </c>
      <c r="K211" s="335">
        <f t="shared" si="21"/>
        <v>605</v>
      </c>
      <c r="L211" s="335">
        <f t="shared" si="21"/>
        <v>27</v>
      </c>
      <c r="M211" s="335">
        <f t="shared" si="21"/>
        <v>151</v>
      </c>
      <c r="N211" s="335">
        <f t="shared" si="21"/>
        <v>178</v>
      </c>
      <c r="O211" s="335">
        <f t="shared" si="21"/>
        <v>2</v>
      </c>
      <c r="P211" s="337">
        <f t="shared" si="17"/>
        <v>2444</v>
      </c>
      <c r="Q211" s="335">
        <f t="shared" si="19"/>
        <v>115</v>
      </c>
      <c r="R211" s="335">
        <f t="shared" si="19"/>
        <v>1690</v>
      </c>
      <c r="S211" s="335">
        <f t="shared" si="19"/>
        <v>484</v>
      </c>
    </row>
    <row r="212" spans="1:19" s="324" customFormat="1" ht="18" customHeight="1">
      <c r="A212" s="323">
        <v>39</v>
      </c>
      <c r="B212" s="335">
        <v>39</v>
      </c>
      <c r="C212" s="336" t="s">
        <v>387</v>
      </c>
      <c r="D212" s="337">
        <f t="shared" si="20"/>
        <v>5843</v>
      </c>
      <c r="E212" s="337">
        <f t="shared" si="20"/>
        <v>4712</v>
      </c>
      <c r="F212" s="337">
        <f t="shared" si="20"/>
        <v>3107</v>
      </c>
      <c r="G212" s="338">
        <f t="shared" si="15"/>
        <v>0.6593803056027164</v>
      </c>
      <c r="H212" s="339">
        <f t="shared" si="16"/>
        <v>0.19291171477079797</v>
      </c>
      <c r="I212" s="337">
        <f t="shared" si="21"/>
        <v>3803</v>
      </c>
      <c r="J212" s="335">
        <f t="shared" si="21"/>
        <v>613</v>
      </c>
      <c r="K212" s="335">
        <f t="shared" si="21"/>
        <v>250</v>
      </c>
      <c r="L212" s="335">
        <f t="shared" si="21"/>
        <v>11</v>
      </c>
      <c r="M212" s="335">
        <f t="shared" si="21"/>
        <v>35</v>
      </c>
      <c r="N212" s="335">
        <f t="shared" si="21"/>
        <v>46</v>
      </c>
      <c r="O212" s="335">
        <f t="shared" si="21"/>
        <v>0</v>
      </c>
      <c r="P212" s="337">
        <f t="shared" si="17"/>
        <v>909</v>
      </c>
      <c r="Q212" s="335">
        <f t="shared" si="19"/>
        <v>197</v>
      </c>
      <c r="R212" s="335">
        <f t="shared" si="19"/>
        <v>902</v>
      </c>
      <c r="S212" s="335">
        <f t="shared" si="19"/>
        <v>732</v>
      </c>
    </row>
    <row r="213" spans="1:19" s="324" customFormat="1" ht="18" customHeight="1">
      <c r="A213" s="323">
        <v>40</v>
      </c>
      <c r="B213" s="340">
        <v>40</v>
      </c>
      <c r="C213" s="341" t="s">
        <v>388</v>
      </c>
      <c r="D213" s="342">
        <f t="shared" si="20"/>
        <v>46984</v>
      </c>
      <c r="E213" s="342">
        <f t="shared" si="20"/>
        <v>40212</v>
      </c>
      <c r="F213" s="342">
        <f t="shared" si="20"/>
        <v>27421</v>
      </c>
      <c r="G213" s="343">
        <f t="shared" si="15"/>
        <v>0.681910872376405</v>
      </c>
      <c r="H213" s="344">
        <f t="shared" si="16"/>
        <v>0.20257634536954144</v>
      </c>
      <c r="I213" s="342">
        <f t="shared" si="21"/>
        <v>32066</v>
      </c>
      <c r="J213" s="342">
        <f t="shared" si="21"/>
        <v>5567</v>
      </c>
      <c r="K213" s="340">
        <f t="shared" si="21"/>
        <v>1876</v>
      </c>
      <c r="L213" s="340">
        <f t="shared" si="21"/>
        <v>192</v>
      </c>
      <c r="M213" s="340">
        <f t="shared" si="21"/>
        <v>363</v>
      </c>
      <c r="N213" s="340">
        <f t="shared" si="21"/>
        <v>555</v>
      </c>
      <c r="O213" s="340">
        <f t="shared" si="21"/>
        <v>148</v>
      </c>
      <c r="P213" s="342">
        <f t="shared" si="17"/>
        <v>8146</v>
      </c>
      <c r="Q213" s="340">
        <f t="shared" si="19"/>
        <v>797</v>
      </c>
      <c r="R213" s="342">
        <f t="shared" si="19"/>
        <v>4195</v>
      </c>
      <c r="S213" s="340">
        <f t="shared" si="19"/>
        <v>770</v>
      </c>
    </row>
    <row r="214" spans="1:19" s="324" customFormat="1" ht="18" customHeight="1">
      <c r="A214" s="323">
        <v>41</v>
      </c>
      <c r="B214" s="330">
        <v>41</v>
      </c>
      <c r="C214" s="331" t="s">
        <v>389</v>
      </c>
      <c r="D214" s="332">
        <f t="shared" si="20"/>
        <v>7675</v>
      </c>
      <c r="E214" s="332">
        <f t="shared" si="20"/>
        <v>7363</v>
      </c>
      <c r="F214" s="332">
        <f t="shared" si="20"/>
        <v>7972</v>
      </c>
      <c r="G214" s="333">
        <f t="shared" si="15"/>
        <v>1.0827108515550727</v>
      </c>
      <c r="H214" s="334">
        <f t="shared" si="16"/>
        <v>0.2856172755670243</v>
      </c>
      <c r="I214" s="332">
        <f t="shared" si="21"/>
        <v>5260</v>
      </c>
      <c r="J214" s="332">
        <f t="shared" si="21"/>
        <v>1348</v>
      </c>
      <c r="K214" s="330">
        <f t="shared" si="21"/>
        <v>628</v>
      </c>
      <c r="L214" s="330">
        <f t="shared" si="21"/>
        <v>26</v>
      </c>
      <c r="M214" s="330">
        <f t="shared" si="21"/>
        <v>101</v>
      </c>
      <c r="N214" s="330">
        <f t="shared" si="21"/>
        <v>127</v>
      </c>
      <c r="O214" s="330">
        <f t="shared" si="21"/>
        <v>0</v>
      </c>
      <c r="P214" s="332">
        <f t="shared" si="17"/>
        <v>2103</v>
      </c>
      <c r="Q214" s="330">
        <f t="shared" si="19"/>
        <v>73</v>
      </c>
      <c r="R214" s="330">
        <f t="shared" si="19"/>
        <v>706</v>
      </c>
      <c r="S214" s="330">
        <f t="shared" si="19"/>
        <v>183</v>
      </c>
    </row>
    <row r="215" spans="1:19" s="324" customFormat="1" ht="18" customHeight="1">
      <c r="A215" s="323">
        <v>42</v>
      </c>
      <c r="B215" s="335">
        <v>42</v>
      </c>
      <c r="C215" s="336" t="s">
        <v>390</v>
      </c>
      <c r="D215" s="337">
        <f t="shared" si="20"/>
        <v>11961</v>
      </c>
      <c r="E215" s="337">
        <f t="shared" si="20"/>
        <v>11235</v>
      </c>
      <c r="F215" s="337">
        <f t="shared" si="20"/>
        <v>12143</v>
      </c>
      <c r="G215" s="338">
        <f t="shared" si="15"/>
        <v>1.0808188696039163</v>
      </c>
      <c r="H215" s="339">
        <f t="shared" si="16"/>
        <v>0.28731642189586115</v>
      </c>
      <c r="I215" s="337">
        <f t="shared" si="21"/>
        <v>8007</v>
      </c>
      <c r="J215" s="337">
        <f t="shared" si="21"/>
        <v>2104</v>
      </c>
      <c r="K215" s="337">
        <f t="shared" si="21"/>
        <v>901</v>
      </c>
      <c r="L215" s="335">
        <f t="shared" si="21"/>
        <v>28</v>
      </c>
      <c r="M215" s="335">
        <f t="shared" si="21"/>
        <v>195</v>
      </c>
      <c r="N215" s="335">
        <f t="shared" si="21"/>
        <v>223</v>
      </c>
      <c r="O215" s="335">
        <f t="shared" si="21"/>
        <v>0</v>
      </c>
      <c r="P215" s="337">
        <f t="shared" si="17"/>
        <v>3228</v>
      </c>
      <c r="Q215" s="335">
        <f t="shared" si="19"/>
        <v>315</v>
      </c>
      <c r="R215" s="337">
        <f t="shared" si="19"/>
        <v>1746</v>
      </c>
      <c r="S215" s="337">
        <f t="shared" si="19"/>
        <v>578</v>
      </c>
    </row>
    <row r="216" spans="1:19" s="324" customFormat="1" ht="18" customHeight="1">
      <c r="A216" s="323">
        <v>43</v>
      </c>
      <c r="B216" s="335">
        <v>43</v>
      </c>
      <c r="C216" s="336" t="s">
        <v>391</v>
      </c>
      <c r="D216" s="337">
        <f t="shared" si="20"/>
        <v>16494</v>
      </c>
      <c r="E216" s="337">
        <f t="shared" si="20"/>
        <v>15765</v>
      </c>
      <c r="F216" s="337">
        <f t="shared" si="20"/>
        <v>17061</v>
      </c>
      <c r="G216" s="338">
        <f t="shared" si="15"/>
        <v>1.0822074215033302</v>
      </c>
      <c r="H216" s="339">
        <f t="shared" si="16"/>
        <v>0.2761814145258484</v>
      </c>
      <c r="I216" s="337">
        <f t="shared" si="21"/>
        <v>11411</v>
      </c>
      <c r="J216" s="337">
        <f t="shared" si="21"/>
        <v>2800</v>
      </c>
      <c r="K216" s="335">
        <f t="shared" si="21"/>
        <v>1274</v>
      </c>
      <c r="L216" s="335">
        <f t="shared" si="21"/>
        <v>42</v>
      </c>
      <c r="M216" s="335">
        <f t="shared" si="21"/>
        <v>235</v>
      </c>
      <c r="N216" s="335">
        <f t="shared" si="21"/>
        <v>277</v>
      </c>
      <c r="O216" s="335">
        <f t="shared" si="21"/>
        <v>3</v>
      </c>
      <c r="P216" s="337">
        <f t="shared" si="17"/>
        <v>4354</v>
      </c>
      <c r="Q216" s="335">
        <f t="shared" si="19"/>
        <v>1442</v>
      </c>
      <c r="R216" s="335">
        <f t="shared" si="19"/>
        <v>2553</v>
      </c>
      <c r="S216" s="335">
        <f t="shared" si="19"/>
        <v>750</v>
      </c>
    </row>
    <row r="217" spans="1:19" s="324" customFormat="1" ht="18" customHeight="1">
      <c r="A217" s="323">
        <v>44</v>
      </c>
      <c r="B217" s="335">
        <v>44</v>
      </c>
      <c r="C217" s="336" t="s">
        <v>392</v>
      </c>
      <c r="D217" s="337">
        <f t="shared" si="20"/>
        <v>10189</v>
      </c>
      <c r="E217" s="337">
        <f t="shared" si="20"/>
        <v>9290</v>
      </c>
      <c r="F217" s="337">
        <f t="shared" si="20"/>
        <v>10426</v>
      </c>
      <c r="G217" s="338">
        <f t="shared" si="15"/>
        <v>1.1222820236813777</v>
      </c>
      <c r="H217" s="339">
        <f t="shared" si="16"/>
        <v>0.27491926803013994</v>
      </c>
      <c r="I217" s="337">
        <f t="shared" si="21"/>
        <v>6736</v>
      </c>
      <c r="J217" s="337">
        <f t="shared" si="21"/>
        <v>1627</v>
      </c>
      <c r="K217" s="335">
        <f t="shared" si="21"/>
        <v>770</v>
      </c>
      <c r="L217" s="335">
        <f t="shared" si="21"/>
        <v>37</v>
      </c>
      <c r="M217" s="335">
        <f t="shared" si="21"/>
        <v>120</v>
      </c>
      <c r="N217" s="335">
        <f t="shared" si="21"/>
        <v>157</v>
      </c>
      <c r="O217" s="335">
        <f t="shared" si="21"/>
        <v>0</v>
      </c>
      <c r="P217" s="337">
        <f t="shared" si="17"/>
        <v>2554</v>
      </c>
      <c r="Q217" s="335">
        <f t="shared" si="19"/>
        <v>252</v>
      </c>
      <c r="R217" s="335">
        <f t="shared" si="19"/>
        <v>894</v>
      </c>
      <c r="S217" s="335">
        <f t="shared" si="19"/>
        <v>351</v>
      </c>
    </row>
    <row r="218" spans="1:19" s="324" customFormat="1" ht="18" customHeight="1">
      <c r="A218" s="323">
        <v>45</v>
      </c>
      <c r="B218" s="340">
        <v>45</v>
      </c>
      <c r="C218" s="341" t="s">
        <v>393</v>
      </c>
      <c r="D218" s="342">
        <f t="shared" si="20"/>
        <v>10348</v>
      </c>
      <c r="E218" s="342">
        <f t="shared" si="20"/>
        <v>9087</v>
      </c>
      <c r="F218" s="342">
        <f t="shared" si="20"/>
        <v>10777</v>
      </c>
      <c r="G218" s="343">
        <f t="shared" si="15"/>
        <v>1.1859799713876966</v>
      </c>
      <c r="H218" s="344">
        <f t="shared" si="16"/>
        <v>0.288213931990756</v>
      </c>
      <c r="I218" s="342">
        <f t="shared" si="21"/>
        <v>6468</v>
      </c>
      <c r="J218" s="342">
        <f t="shared" si="21"/>
        <v>1624</v>
      </c>
      <c r="K218" s="340">
        <f t="shared" si="21"/>
        <v>796</v>
      </c>
      <c r="L218" s="340">
        <f t="shared" si="21"/>
        <v>18</v>
      </c>
      <c r="M218" s="340">
        <f t="shared" si="21"/>
        <v>152</v>
      </c>
      <c r="N218" s="340">
        <f t="shared" si="21"/>
        <v>170</v>
      </c>
      <c r="O218" s="340">
        <f t="shared" si="21"/>
        <v>29</v>
      </c>
      <c r="P218" s="342">
        <f t="shared" si="17"/>
        <v>2619</v>
      </c>
      <c r="Q218" s="340">
        <f t="shared" si="19"/>
        <v>141</v>
      </c>
      <c r="R218" s="340">
        <f t="shared" si="19"/>
        <v>864</v>
      </c>
      <c r="S218" s="340">
        <f t="shared" si="19"/>
        <v>1127</v>
      </c>
    </row>
    <row r="219" spans="1:19" s="324" customFormat="1" ht="18" customHeight="1">
      <c r="A219" s="323">
        <v>46</v>
      </c>
      <c r="B219" s="330">
        <v>46</v>
      </c>
      <c r="C219" s="331" t="s">
        <v>394</v>
      </c>
      <c r="D219" s="332">
        <f t="shared" si="20"/>
        <v>15336</v>
      </c>
      <c r="E219" s="332">
        <f t="shared" si="20"/>
        <v>14082</v>
      </c>
      <c r="F219" s="332">
        <f t="shared" si="20"/>
        <v>14189</v>
      </c>
      <c r="G219" s="333">
        <f t="shared" si="15"/>
        <v>1.0075983525067462</v>
      </c>
      <c r="H219" s="334">
        <f t="shared" si="16"/>
        <v>0.27183638687686407</v>
      </c>
      <c r="I219" s="332">
        <f t="shared" si="21"/>
        <v>10254</v>
      </c>
      <c r="J219" s="332">
        <f t="shared" si="21"/>
        <v>2391</v>
      </c>
      <c r="K219" s="330">
        <f t="shared" si="21"/>
        <v>1214</v>
      </c>
      <c r="L219" s="330">
        <f t="shared" si="21"/>
        <v>159</v>
      </c>
      <c r="M219" s="330">
        <f t="shared" si="21"/>
        <v>64</v>
      </c>
      <c r="N219" s="330">
        <f t="shared" si="21"/>
        <v>223</v>
      </c>
      <c r="O219" s="330">
        <f t="shared" si="21"/>
        <v>0</v>
      </c>
      <c r="P219" s="332">
        <f t="shared" si="17"/>
        <v>3828</v>
      </c>
      <c r="Q219" s="330">
        <f t="shared" si="19"/>
        <v>288</v>
      </c>
      <c r="R219" s="330">
        <f t="shared" si="19"/>
        <v>1815</v>
      </c>
      <c r="S219" s="330">
        <f t="shared" si="19"/>
        <v>41</v>
      </c>
    </row>
    <row r="220" spans="1:19" s="324" customFormat="1" ht="18" customHeight="1">
      <c r="A220" s="323">
        <v>47</v>
      </c>
      <c r="B220" s="340">
        <v>47</v>
      </c>
      <c r="C220" s="341" t="s">
        <v>395</v>
      </c>
      <c r="D220" s="342">
        <f t="shared" si="20"/>
        <v>16957</v>
      </c>
      <c r="E220" s="342">
        <f t="shared" si="20"/>
        <v>14168</v>
      </c>
      <c r="F220" s="342">
        <f t="shared" si="20"/>
        <v>17331</v>
      </c>
      <c r="G220" s="343">
        <f t="shared" si="15"/>
        <v>1.223249576510446</v>
      </c>
      <c r="H220" s="344">
        <f t="shared" si="16"/>
        <v>0.33173348390739693</v>
      </c>
      <c r="I220" s="342">
        <f t="shared" si="21"/>
        <v>9468</v>
      </c>
      <c r="J220" s="342">
        <f t="shared" si="21"/>
        <v>3061</v>
      </c>
      <c r="K220" s="342">
        <f t="shared" si="21"/>
        <v>1395</v>
      </c>
      <c r="L220" s="340">
        <f t="shared" si="21"/>
        <v>23</v>
      </c>
      <c r="M220" s="340">
        <f t="shared" si="21"/>
        <v>220</v>
      </c>
      <c r="N220" s="340">
        <f t="shared" si="21"/>
        <v>243</v>
      </c>
      <c r="O220" s="340">
        <f t="shared" si="21"/>
        <v>1</v>
      </c>
      <c r="P220" s="342">
        <f t="shared" si="17"/>
        <v>4700</v>
      </c>
      <c r="Q220" s="340">
        <f t="shared" si="19"/>
        <v>294</v>
      </c>
      <c r="R220" s="342">
        <f t="shared" si="19"/>
        <v>1300</v>
      </c>
      <c r="S220" s="340">
        <f t="shared" si="19"/>
        <v>623</v>
      </c>
    </row>
    <row r="221" spans="2:19" s="324" customFormat="1" ht="18" customHeight="1" thickBot="1">
      <c r="B221" s="407"/>
      <c r="C221" s="407"/>
      <c r="D221" s="407"/>
      <c r="E221" s="407"/>
      <c r="F221" s="407"/>
      <c r="G221" s="407"/>
      <c r="H221" s="407"/>
      <c r="I221" s="407"/>
      <c r="J221" s="407"/>
      <c r="K221" s="407"/>
      <c r="L221" s="407"/>
      <c r="M221" s="407"/>
      <c r="N221" s="407"/>
      <c r="O221" s="407"/>
      <c r="P221" s="407"/>
      <c r="Q221" s="407"/>
      <c r="R221" s="407"/>
      <c r="S221" s="407"/>
    </row>
    <row r="222" spans="2:19" s="324" customFormat="1" ht="18" customHeight="1" thickBot="1">
      <c r="B222" s="360" t="s">
        <v>396</v>
      </c>
      <c r="C222" s="361"/>
      <c r="D222" s="345">
        <f>SUM(D174:D220)</f>
        <v>1094561</v>
      </c>
      <c r="E222" s="345">
        <f>SUM(E174:E220)</f>
        <v>1006324</v>
      </c>
      <c r="F222" s="345">
        <f>SUM(F174:F220)</f>
        <v>686725</v>
      </c>
      <c r="G222" s="346">
        <f t="shared" si="15"/>
        <v>0.6824094426844635</v>
      </c>
      <c r="H222" s="347">
        <f>P222/E222</f>
        <v>0.19073876803097214</v>
      </c>
      <c r="I222" s="345">
        <f aca="true" t="shared" si="22" ref="I222:S222">SUM(I174:I220)</f>
        <v>814379</v>
      </c>
      <c r="J222" s="345">
        <f t="shared" si="22"/>
        <v>130566</v>
      </c>
      <c r="K222" s="345">
        <f t="shared" si="22"/>
        <v>50392</v>
      </c>
      <c r="L222" s="345">
        <f t="shared" si="22"/>
        <v>2636</v>
      </c>
      <c r="M222" s="348">
        <f t="shared" si="22"/>
        <v>7915</v>
      </c>
      <c r="N222" s="345">
        <f t="shared" si="22"/>
        <v>10551</v>
      </c>
      <c r="O222" s="345">
        <f t="shared" si="22"/>
        <v>436</v>
      </c>
      <c r="P222" s="345">
        <f t="shared" si="22"/>
        <v>191945</v>
      </c>
      <c r="Q222" s="345">
        <f t="shared" si="22"/>
        <v>26161</v>
      </c>
      <c r="R222" s="345">
        <f t="shared" si="22"/>
        <v>123797</v>
      </c>
      <c r="S222" s="349">
        <f t="shared" si="22"/>
        <v>50766</v>
      </c>
    </row>
    <row r="226" spans="4:19" ht="13.5">
      <c r="D226" s="322"/>
      <c r="E226" s="322"/>
      <c r="F226" s="322"/>
      <c r="G226" s="322"/>
      <c r="H226" s="322"/>
      <c r="I226" s="322"/>
      <c r="J226" s="322"/>
      <c r="K226" s="322"/>
      <c r="L226" s="322"/>
      <c r="M226" s="322"/>
      <c r="N226" s="322"/>
      <c r="O226" s="322"/>
      <c r="P226" s="322"/>
      <c r="Q226" s="322"/>
      <c r="R226" s="322"/>
      <c r="S226" s="322"/>
    </row>
  </sheetData>
  <sheetProtection/>
  <mergeCells count="31">
    <mergeCell ref="J171:P171"/>
    <mergeCell ref="Q171:Q172"/>
    <mergeCell ref="B222:C222"/>
    <mergeCell ref="B171:C173"/>
    <mergeCell ref="D171:D172"/>
    <mergeCell ref="E171:E172"/>
    <mergeCell ref="F171:F172"/>
    <mergeCell ref="G171:G172"/>
    <mergeCell ref="B157:C157"/>
    <mergeCell ref="B55:C55"/>
    <mergeCell ref="B57:C57"/>
    <mergeCell ref="D4:D5"/>
    <mergeCell ref="E4:E5"/>
    <mergeCell ref="D61:D62"/>
    <mergeCell ref="S4:S5"/>
    <mergeCell ref="Q61:Q62"/>
    <mergeCell ref="R61:R62"/>
    <mergeCell ref="S61:S62"/>
    <mergeCell ref="J61:P61"/>
    <mergeCell ref="H171:H172"/>
    <mergeCell ref="Q4:Q5"/>
    <mergeCell ref="R4:R5"/>
    <mergeCell ref="R171:R172"/>
    <mergeCell ref="S171:S172"/>
    <mergeCell ref="J4:P4"/>
    <mergeCell ref="E61:E62"/>
    <mergeCell ref="G4:G5"/>
    <mergeCell ref="H4:H5"/>
    <mergeCell ref="G61:G62"/>
    <mergeCell ref="H61:H62"/>
    <mergeCell ref="F4:F5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59" r:id="rId1"/>
  <rowBreaks count="3" manualBreakCount="3">
    <brk id="57" min="1" max="18" man="1"/>
    <brk id="124" min="1" max="18" man="1"/>
    <brk id="167" min="1" max="18" man="1"/>
  </rowBreaks>
  <ignoredErrors>
    <ignoredError sqref="F55:F57" formula="1"/>
    <ignoredError sqref="B7:B53 B126:B152 B64:B125 B153:B154 B155" numberStoredAsText="1"/>
    <ignoredError sqref="N8:N17 N19:N5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竹田 飛鳥(takeda-asuka)</dc:creator>
  <cp:keywords/>
  <dc:description/>
  <cp:lastModifiedBy>andoy</cp:lastModifiedBy>
  <cp:lastPrinted>2014-02-25T07:45:21Z</cp:lastPrinted>
  <dcterms:created xsi:type="dcterms:W3CDTF">2008-10-07T07:56:26Z</dcterms:created>
  <dcterms:modified xsi:type="dcterms:W3CDTF">2014-03-12T02:45:29Z</dcterms:modified>
  <cp:category/>
  <cp:version/>
  <cp:contentType/>
  <cp:contentStatus/>
</cp:coreProperties>
</file>