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1.inside.mhlw.go.jp\課室領域1\10904780_健康局　予防接種室\！新型コロナ対応！\★コロナワクチンの流通・接種体制\◆◆自治体準備チーム◆◆\★緊急包括支援交付金\07費用請求\個別接種の促進\11月事務連絡\"/>
    </mc:Choice>
  </mc:AlternateContent>
  <bookViews>
    <workbookView xWindow="0" yWindow="0" windowWidth="28800" windowHeight="12210" firstSheet="1" activeTab="1"/>
  </bookViews>
  <sheets>
    <sheet name="リストデータ" sheetId="14" state="hidden" r:id="rId1"/>
    <sheet name="診療所" sheetId="12" r:id="rId2"/>
    <sheet name="病院" sheetId="13" r:id="rId3"/>
  </sheets>
  <definedNames>
    <definedName name="_xlnm._FilterDatabase" localSheetId="1" hidden="1">診療所!$A$8:$N$70</definedName>
    <definedName name="_xlnm._FilterDatabase" localSheetId="2" hidden="1">病院!$A$8:$P$93</definedName>
    <definedName name="_xlnm.Print_Area" localSheetId="1">診療所!$A$1:$O$198</definedName>
    <definedName name="_xlnm.Print_Area" localSheetId="2">病院!$A$1:$P$230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Q11" i="14" l="1"/>
  <c r="AP11" i="14"/>
  <c r="AO11" i="14"/>
  <c r="AN11" i="14"/>
  <c r="AM11" i="14"/>
  <c r="AL11" i="14"/>
  <c r="AK11" i="14"/>
  <c r="AJ11" i="14"/>
  <c r="AQ10" i="14"/>
  <c r="AP10" i="14"/>
  <c r="AO10" i="14"/>
  <c r="AN10" i="14"/>
  <c r="AM10" i="14"/>
  <c r="AL10" i="14"/>
  <c r="AK10" i="14"/>
  <c r="AJ10" i="14"/>
  <c r="AI10" i="14"/>
  <c r="AH10" i="14"/>
  <c r="AQ9" i="14"/>
  <c r="AP9" i="14"/>
  <c r="AO9" i="14"/>
  <c r="AN9" i="14"/>
  <c r="AM9" i="14"/>
  <c r="AL9" i="14"/>
  <c r="AQ8" i="14"/>
  <c r="AP8" i="14"/>
  <c r="AO8" i="14"/>
  <c r="AN8" i="14"/>
  <c r="AM8" i="14"/>
  <c r="AL8" i="14"/>
  <c r="AK8" i="14"/>
  <c r="AJ8" i="14"/>
  <c r="AI8" i="14"/>
  <c r="AQ7" i="14"/>
  <c r="AP7" i="14"/>
  <c r="AO7" i="14"/>
  <c r="AN7" i="14"/>
  <c r="AM7" i="14"/>
  <c r="AL7" i="14"/>
  <c r="AK7" i="14"/>
  <c r="AJ7" i="14"/>
  <c r="AI7" i="14"/>
  <c r="AH7" i="14"/>
  <c r="AG7" i="14"/>
  <c r="AQ6" i="14"/>
  <c r="AP6" i="14"/>
  <c r="AO6" i="14"/>
  <c r="AN6" i="14"/>
  <c r="AM6" i="14"/>
  <c r="AL6" i="14"/>
  <c r="AK6" i="14"/>
  <c r="AQ5" i="14"/>
  <c r="AP5" i="14"/>
  <c r="AO5" i="14"/>
  <c r="AN5" i="14"/>
  <c r="AM5" i="14"/>
  <c r="AL5" i="14"/>
  <c r="AK5" i="14"/>
  <c r="AJ5" i="14"/>
  <c r="AI5" i="14"/>
  <c r="AQ4" i="14"/>
  <c r="AP4" i="14"/>
  <c r="AO4" i="14"/>
  <c r="AN4" i="14"/>
  <c r="AM4" i="14"/>
  <c r="AL4" i="14"/>
  <c r="AK4" i="14"/>
  <c r="AJ4" i="14"/>
  <c r="AI4" i="14"/>
  <c r="AH4" i="14"/>
  <c r="AG4" i="14"/>
  <c r="AF4" i="14"/>
  <c r="AQ3" i="14"/>
  <c r="AP3" i="14"/>
  <c r="AO3" i="14"/>
  <c r="AN3" i="14"/>
  <c r="AM3" i="14"/>
  <c r="AJ9" i="14"/>
  <c r="AK9" i="14" s="1"/>
  <c r="AJ6" i="14"/>
  <c r="AJ3" i="14"/>
  <c r="AK3" i="14" s="1"/>
  <c r="AL3" i="14" s="1"/>
  <c r="I11" i="14"/>
  <c r="J11" i="14" s="1"/>
  <c r="K11" i="14" s="1"/>
  <c r="L11" i="14" s="1"/>
  <c r="M11" i="14" s="1"/>
  <c r="N11" i="14" s="1"/>
  <c r="O11" i="14" s="1"/>
  <c r="P11" i="14" s="1"/>
  <c r="Q11" i="14" s="1"/>
  <c r="R11" i="14" s="1"/>
  <c r="S11" i="14" s="1"/>
  <c r="T11" i="14" s="1"/>
  <c r="U11" i="14" s="1"/>
  <c r="V11" i="14" s="1"/>
  <c r="W11" i="14" s="1"/>
  <c r="X11" i="14" s="1"/>
  <c r="Y11" i="14" s="1"/>
  <c r="Z11" i="14" s="1"/>
  <c r="AA11" i="14" s="1"/>
  <c r="AB11" i="14" s="1"/>
  <c r="AC11" i="14" s="1"/>
  <c r="AD11" i="14" s="1"/>
  <c r="AE11" i="14" s="1"/>
  <c r="AF11" i="14" s="1"/>
  <c r="AG11" i="14" s="1"/>
  <c r="AH11" i="14" s="1"/>
  <c r="AI11" i="14" s="1"/>
  <c r="I10" i="14"/>
  <c r="J10" i="14" s="1"/>
  <c r="K10" i="14" s="1"/>
  <c r="L10" i="14" s="1"/>
  <c r="M10" i="14" s="1"/>
  <c r="N10" i="14" s="1"/>
  <c r="O10" i="14" s="1"/>
  <c r="P10" i="14" s="1"/>
  <c r="Q10" i="14" s="1"/>
  <c r="R10" i="14" s="1"/>
  <c r="S10" i="14" s="1"/>
  <c r="T10" i="14" s="1"/>
  <c r="U10" i="14" s="1"/>
  <c r="V10" i="14" s="1"/>
  <c r="W10" i="14" s="1"/>
  <c r="X10" i="14" s="1"/>
  <c r="Y10" i="14" s="1"/>
  <c r="Z10" i="14" s="1"/>
  <c r="AA10" i="14" s="1"/>
  <c r="AB10" i="14" s="1"/>
  <c r="AC10" i="14" s="1"/>
  <c r="AD10" i="14" s="1"/>
  <c r="AE10" i="14" s="1"/>
  <c r="AF10" i="14" s="1"/>
  <c r="AG10" i="14" s="1"/>
  <c r="R9" i="14"/>
  <c r="S9" i="14" s="1"/>
  <c r="T9" i="14" s="1"/>
  <c r="U9" i="14" s="1"/>
  <c r="V9" i="14" s="1"/>
  <c r="W9" i="14" s="1"/>
  <c r="X9" i="14" s="1"/>
  <c r="Y9" i="14" s="1"/>
  <c r="Z9" i="14" s="1"/>
  <c r="AA9" i="14" s="1"/>
  <c r="AB9" i="14" s="1"/>
  <c r="AC9" i="14" s="1"/>
  <c r="AD9" i="14" s="1"/>
  <c r="AE9" i="14" s="1"/>
  <c r="AF9" i="14" s="1"/>
  <c r="AG9" i="14" s="1"/>
  <c r="AH9" i="14" s="1"/>
  <c r="AI9" i="14" s="1"/>
  <c r="N9" i="14"/>
  <c r="O9" i="14" s="1"/>
  <c r="P9" i="14" s="1"/>
  <c r="Q9" i="14" s="1"/>
  <c r="J9" i="14"/>
  <c r="K9" i="14" s="1"/>
  <c r="L9" i="14" s="1"/>
  <c r="M9" i="14" s="1"/>
  <c r="I9" i="14"/>
  <c r="Q8" i="14"/>
  <c r="R8" i="14" s="1"/>
  <c r="S8" i="14" s="1"/>
  <c r="T8" i="14" s="1"/>
  <c r="U8" i="14" s="1"/>
  <c r="V8" i="14" s="1"/>
  <c r="W8" i="14" s="1"/>
  <c r="X8" i="14" s="1"/>
  <c r="Y8" i="14" s="1"/>
  <c r="Z8" i="14" s="1"/>
  <c r="AA8" i="14" s="1"/>
  <c r="AB8" i="14" s="1"/>
  <c r="AC8" i="14" s="1"/>
  <c r="AD8" i="14" s="1"/>
  <c r="AE8" i="14" s="1"/>
  <c r="AF8" i="14" s="1"/>
  <c r="AG8" i="14" s="1"/>
  <c r="AH8" i="14" s="1"/>
  <c r="M8" i="14"/>
  <c r="N8" i="14" s="1"/>
  <c r="O8" i="14" s="1"/>
  <c r="P8" i="14" s="1"/>
  <c r="I8" i="14"/>
  <c r="J8" i="14" s="1"/>
  <c r="K8" i="14" s="1"/>
  <c r="L8" i="14" s="1"/>
  <c r="L7" i="14"/>
  <c r="M7" i="14" s="1"/>
  <c r="N7" i="14" s="1"/>
  <c r="O7" i="14" s="1"/>
  <c r="P7" i="14" s="1"/>
  <c r="Q7" i="14" s="1"/>
  <c r="R7" i="14" s="1"/>
  <c r="S7" i="14" s="1"/>
  <c r="T7" i="14" s="1"/>
  <c r="U7" i="14" s="1"/>
  <c r="V7" i="14" s="1"/>
  <c r="W7" i="14" s="1"/>
  <c r="X7" i="14" s="1"/>
  <c r="Y7" i="14" s="1"/>
  <c r="Z7" i="14" s="1"/>
  <c r="AA7" i="14" s="1"/>
  <c r="AB7" i="14" s="1"/>
  <c r="AC7" i="14" s="1"/>
  <c r="AD7" i="14" s="1"/>
  <c r="AE7" i="14" s="1"/>
  <c r="AF7" i="14" s="1"/>
  <c r="I7" i="14"/>
  <c r="J7" i="14" s="1"/>
  <c r="K7" i="14" s="1"/>
  <c r="K6" i="14"/>
  <c r="L6" i="14" s="1"/>
  <c r="M6" i="14" s="1"/>
  <c r="N6" i="14" s="1"/>
  <c r="O6" i="14" s="1"/>
  <c r="P6" i="14" s="1"/>
  <c r="Q6" i="14" s="1"/>
  <c r="R6" i="14" s="1"/>
  <c r="S6" i="14" s="1"/>
  <c r="T6" i="14" s="1"/>
  <c r="U6" i="14" s="1"/>
  <c r="V6" i="14" s="1"/>
  <c r="W6" i="14" s="1"/>
  <c r="X6" i="14" s="1"/>
  <c r="Y6" i="14" s="1"/>
  <c r="Z6" i="14" s="1"/>
  <c r="AA6" i="14" s="1"/>
  <c r="AB6" i="14" s="1"/>
  <c r="AC6" i="14" s="1"/>
  <c r="AD6" i="14" s="1"/>
  <c r="AE6" i="14" s="1"/>
  <c r="AF6" i="14" s="1"/>
  <c r="AG6" i="14" s="1"/>
  <c r="AH6" i="14" s="1"/>
  <c r="AI6" i="14" s="1"/>
  <c r="I6" i="14"/>
  <c r="J6" i="14" s="1"/>
  <c r="J5" i="14"/>
  <c r="K5" i="14" s="1"/>
  <c r="L5" i="14" s="1"/>
  <c r="M5" i="14" s="1"/>
  <c r="N5" i="14" s="1"/>
  <c r="O5" i="14" s="1"/>
  <c r="P5" i="14" s="1"/>
  <c r="Q5" i="14" s="1"/>
  <c r="R5" i="14" s="1"/>
  <c r="S5" i="14" s="1"/>
  <c r="T5" i="14" s="1"/>
  <c r="U5" i="14" s="1"/>
  <c r="V5" i="14" s="1"/>
  <c r="W5" i="14" s="1"/>
  <c r="X5" i="14" s="1"/>
  <c r="Y5" i="14" s="1"/>
  <c r="Z5" i="14" s="1"/>
  <c r="AA5" i="14" s="1"/>
  <c r="AB5" i="14" s="1"/>
  <c r="AC5" i="14" s="1"/>
  <c r="AD5" i="14" s="1"/>
  <c r="AE5" i="14" s="1"/>
  <c r="AF5" i="14" s="1"/>
  <c r="AG5" i="14" s="1"/>
  <c r="AH5" i="14" s="1"/>
  <c r="I5" i="14"/>
  <c r="J4" i="14"/>
  <c r="K4" i="14" s="1"/>
  <c r="L4" i="14" s="1"/>
  <c r="M4" i="14" s="1"/>
  <c r="N4" i="14" s="1"/>
  <c r="O4" i="14" s="1"/>
  <c r="P4" i="14" s="1"/>
  <c r="Q4" i="14" s="1"/>
  <c r="R4" i="14" s="1"/>
  <c r="S4" i="14" s="1"/>
  <c r="T4" i="14" s="1"/>
  <c r="U4" i="14" s="1"/>
  <c r="V4" i="14" s="1"/>
  <c r="W4" i="14" s="1"/>
  <c r="X4" i="14" s="1"/>
  <c r="Y4" i="14" s="1"/>
  <c r="Z4" i="14" s="1"/>
  <c r="AA4" i="14" s="1"/>
  <c r="AB4" i="14" s="1"/>
  <c r="AC4" i="14" s="1"/>
  <c r="AD4" i="14" s="1"/>
  <c r="AE4" i="14" s="1"/>
  <c r="I4" i="14"/>
  <c r="M3" i="14"/>
  <c r="N3" i="14" s="1"/>
  <c r="O3" i="14" s="1"/>
  <c r="P3" i="14" s="1"/>
  <c r="Q3" i="14" s="1"/>
  <c r="R3" i="14" s="1"/>
  <c r="S3" i="14" s="1"/>
  <c r="T3" i="14" s="1"/>
  <c r="U3" i="14" s="1"/>
  <c r="V3" i="14" s="1"/>
  <c r="W3" i="14" s="1"/>
  <c r="X3" i="14" s="1"/>
  <c r="Y3" i="14" s="1"/>
  <c r="Z3" i="14" s="1"/>
  <c r="AA3" i="14" s="1"/>
  <c r="AB3" i="14" s="1"/>
  <c r="AC3" i="14" s="1"/>
  <c r="AD3" i="14" s="1"/>
  <c r="AE3" i="14" s="1"/>
  <c r="AF3" i="14" s="1"/>
  <c r="AG3" i="14" s="1"/>
  <c r="AH3" i="14" s="1"/>
  <c r="AI3" i="14" s="1"/>
  <c r="L3" i="14"/>
  <c r="I3" i="14"/>
  <c r="J3" i="14" s="1"/>
  <c r="K3" i="14" s="1"/>
  <c r="AQ2" i="14"/>
  <c r="AP2" i="14"/>
  <c r="AO2" i="14"/>
  <c r="AN2" i="14"/>
  <c r="AM2" i="14"/>
  <c r="AL2" i="14"/>
  <c r="AK2" i="14"/>
  <c r="AJ2" i="14"/>
  <c r="G2" i="14"/>
  <c r="H2" i="14" s="1"/>
  <c r="I2" i="14" s="1"/>
  <c r="J2" i="14" s="1"/>
  <c r="K2" i="14" s="1"/>
  <c r="L2" i="14" s="1"/>
  <c r="M2" i="14" s="1"/>
  <c r="N2" i="14" s="1"/>
  <c r="O2" i="14" s="1"/>
  <c r="P2" i="14" s="1"/>
  <c r="Q2" i="14" s="1"/>
  <c r="R2" i="14" s="1"/>
  <c r="S2" i="14" s="1"/>
  <c r="T2" i="14" s="1"/>
  <c r="U2" i="14" s="1"/>
  <c r="V2" i="14" s="1"/>
  <c r="W2" i="14" s="1"/>
  <c r="X2" i="14" s="1"/>
  <c r="Y2" i="14" s="1"/>
  <c r="Z2" i="14" s="1"/>
  <c r="AA2" i="14" s="1"/>
  <c r="AB2" i="14" s="1"/>
  <c r="AC2" i="14" s="1"/>
  <c r="AD2" i="14" s="1"/>
  <c r="AE2" i="14" s="1"/>
  <c r="AF2" i="14" s="1"/>
  <c r="AG2" i="14" s="1"/>
  <c r="AH2" i="14" s="1"/>
  <c r="AI2" i="14" s="1"/>
  <c r="F2" i="14"/>
  <c r="E11" i="14"/>
  <c r="D11" i="14"/>
  <c r="C11" i="14"/>
  <c r="B11" i="14"/>
  <c r="B10" i="14"/>
  <c r="F9" i="14"/>
  <c r="E9" i="14"/>
  <c r="D9" i="14"/>
  <c r="C9" i="14"/>
  <c r="B9" i="14"/>
  <c r="D8" i="14"/>
  <c r="C8" i="14"/>
  <c r="B8" i="14"/>
  <c r="F6" i="14"/>
  <c r="E6" i="14"/>
  <c r="D6" i="14"/>
  <c r="C6" i="14"/>
  <c r="B6" i="14"/>
  <c r="C5" i="14"/>
  <c r="B5" i="14"/>
  <c r="C4" i="14"/>
  <c r="B4" i="14"/>
  <c r="G3" i="14"/>
  <c r="F3" i="14"/>
  <c r="E3" i="14"/>
  <c r="D3" i="14"/>
  <c r="C3" i="14"/>
  <c r="B3" i="14"/>
  <c r="D2" i="14"/>
  <c r="C2" i="14"/>
  <c r="B2" i="14"/>
  <c r="M193" i="13"/>
  <c r="M150" i="13"/>
  <c r="D145" i="13"/>
  <c r="D94" i="13"/>
  <c r="J89" i="13"/>
  <c r="J88" i="13"/>
  <c r="I87" i="13"/>
  <c r="H87" i="13"/>
  <c r="G87" i="13"/>
  <c r="F87" i="13"/>
  <c r="E87" i="13"/>
  <c r="J92" i="13" s="1"/>
  <c r="D87" i="13"/>
  <c r="J91" i="13" s="1"/>
  <c r="C87" i="13"/>
  <c r="L85" i="13"/>
  <c r="C180" i="13" s="1"/>
  <c r="D180" i="13" s="1"/>
  <c r="J83" i="13"/>
  <c r="J80" i="13"/>
  <c r="J79" i="13"/>
  <c r="I78" i="13"/>
  <c r="H78" i="13"/>
  <c r="G78" i="13"/>
  <c r="F78" i="13"/>
  <c r="E78" i="13"/>
  <c r="D78" i="13"/>
  <c r="J82" i="13" s="1"/>
  <c r="C78" i="13"/>
  <c r="L76" i="13" s="1"/>
  <c r="C179" i="13" s="1"/>
  <c r="D179" i="13" s="1"/>
  <c r="J71" i="13"/>
  <c r="J70" i="13"/>
  <c r="I69" i="13"/>
  <c r="H69" i="13"/>
  <c r="G69" i="13"/>
  <c r="F69" i="13"/>
  <c r="E69" i="13"/>
  <c r="D69" i="13"/>
  <c r="J73" i="13" s="1"/>
  <c r="C69" i="13"/>
  <c r="L67" i="13" s="1"/>
  <c r="C178" i="13" s="1"/>
  <c r="D178" i="13" s="1"/>
  <c r="J62" i="13"/>
  <c r="J61" i="13"/>
  <c r="I60" i="13"/>
  <c r="H60" i="13"/>
  <c r="G60" i="13"/>
  <c r="F60" i="13"/>
  <c r="E60" i="13"/>
  <c r="D60" i="13"/>
  <c r="C60" i="13"/>
  <c r="C53" i="13"/>
  <c r="J49" i="13"/>
  <c r="J48" i="13"/>
  <c r="I47" i="13"/>
  <c r="H47" i="13"/>
  <c r="G47" i="13"/>
  <c r="F47" i="13"/>
  <c r="E47" i="13"/>
  <c r="D47" i="13"/>
  <c r="C47" i="13"/>
  <c r="J40" i="13"/>
  <c r="J39" i="13"/>
  <c r="I38" i="13"/>
  <c r="H38" i="13"/>
  <c r="G38" i="13"/>
  <c r="F38" i="13"/>
  <c r="E38" i="13"/>
  <c r="J43" i="13" s="1"/>
  <c r="D38" i="13"/>
  <c r="C38" i="13"/>
  <c r="L36" i="13"/>
  <c r="C175" i="13" s="1"/>
  <c r="D175" i="13" s="1"/>
  <c r="J31" i="13"/>
  <c r="J30" i="13"/>
  <c r="I29" i="13"/>
  <c r="H29" i="13"/>
  <c r="G29" i="13"/>
  <c r="F29" i="13"/>
  <c r="E29" i="13"/>
  <c r="J34" i="13" s="1"/>
  <c r="D29" i="13"/>
  <c r="C29" i="13"/>
  <c r="J22" i="13"/>
  <c r="J21" i="13"/>
  <c r="I20" i="13"/>
  <c r="H20" i="13"/>
  <c r="G20" i="13"/>
  <c r="F20" i="13"/>
  <c r="E20" i="13"/>
  <c r="D20" i="13"/>
  <c r="J24" i="13" s="1"/>
  <c r="C20" i="13"/>
  <c r="L18" i="13" s="1"/>
  <c r="C173" i="13" s="1"/>
  <c r="D173" i="13" s="1"/>
  <c r="D17" i="13"/>
  <c r="E17" i="13" s="1"/>
  <c r="F17" i="13" s="1"/>
  <c r="G17" i="13" s="1"/>
  <c r="H17" i="13" s="1"/>
  <c r="I17" i="13" s="1"/>
  <c r="C26" i="13" s="1"/>
  <c r="D26" i="13" s="1"/>
  <c r="E26" i="13" s="1"/>
  <c r="F26" i="13" s="1"/>
  <c r="G26" i="13" s="1"/>
  <c r="H26" i="13" s="1"/>
  <c r="I26" i="13" s="1"/>
  <c r="C35" i="13" s="1"/>
  <c r="D35" i="13" s="1"/>
  <c r="E35" i="13" s="1"/>
  <c r="F35" i="13" s="1"/>
  <c r="G35" i="13" s="1"/>
  <c r="H35" i="13" s="1"/>
  <c r="I35" i="13" s="1"/>
  <c r="C44" i="13" s="1"/>
  <c r="D44" i="13" s="1"/>
  <c r="E44" i="13" s="1"/>
  <c r="F44" i="13" s="1"/>
  <c r="G44" i="13" s="1"/>
  <c r="H44" i="13" s="1"/>
  <c r="I44" i="13" s="1"/>
  <c r="C57" i="13" s="1"/>
  <c r="D57" i="13" s="1"/>
  <c r="E57" i="13" s="1"/>
  <c r="F57" i="13" s="1"/>
  <c r="G57" i="13" s="1"/>
  <c r="H57" i="13" s="1"/>
  <c r="I57" i="13" s="1"/>
  <c r="C66" i="13" s="1"/>
  <c r="D66" i="13" s="1"/>
  <c r="E66" i="13" s="1"/>
  <c r="F66" i="13" s="1"/>
  <c r="G66" i="13" s="1"/>
  <c r="H66" i="13" s="1"/>
  <c r="I66" i="13" s="1"/>
  <c r="C75" i="13" s="1"/>
  <c r="D75" i="13" s="1"/>
  <c r="E75" i="13" s="1"/>
  <c r="F75" i="13" s="1"/>
  <c r="G75" i="13" s="1"/>
  <c r="H75" i="13" s="1"/>
  <c r="I75" i="13" s="1"/>
  <c r="C84" i="13" s="1"/>
  <c r="D84" i="13" s="1"/>
  <c r="E84" i="13" s="1"/>
  <c r="F84" i="13" s="1"/>
  <c r="G84" i="13" s="1"/>
  <c r="H84" i="13" s="1"/>
  <c r="I84" i="13" s="1"/>
  <c r="J13" i="13"/>
  <c r="D96" i="13" s="1"/>
  <c r="C213" i="13" s="1"/>
  <c r="I213" i="13" s="1"/>
  <c r="M213" i="13" s="1"/>
  <c r="J12" i="13"/>
  <c r="I11" i="13"/>
  <c r="H11" i="13"/>
  <c r="G11" i="13"/>
  <c r="F11" i="13"/>
  <c r="E11" i="13"/>
  <c r="D11" i="13"/>
  <c r="C11" i="13"/>
  <c r="G8" i="13"/>
  <c r="H8" i="13" s="1"/>
  <c r="I8" i="13" s="1"/>
  <c r="C17" i="13" s="1"/>
  <c r="F8" i="13"/>
  <c r="E8" i="13"/>
  <c r="D8" i="13"/>
  <c r="L159" i="12"/>
  <c r="D143" i="12"/>
  <c r="D139" i="12"/>
  <c r="L115" i="12"/>
  <c r="D110" i="12"/>
  <c r="J69" i="12"/>
  <c r="J68" i="12"/>
  <c r="I67" i="12"/>
  <c r="H67" i="12"/>
  <c r="G67" i="12"/>
  <c r="F67" i="12"/>
  <c r="E67" i="12"/>
  <c r="D67" i="12"/>
  <c r="C67" i="12"/>
  <c r="O65" i="12"/>
  <c r="K65" i="12"/>
  <c r="J65" i="12"/>
  <c r="D146" i="12" s="1"/>
  <c r="J62" i="12"/>
  <c r="J61" i="12"/>
  <c r="I60" i="12"/>
  <c r="H60" i="12"/>
  <c r="G60" i="12"/>
  <c r="F60" i="12"/>
  <c r="E60" i="12"/>
  <c r="D60" i="12"/>
  <c r="C60" i="12"/>
  <c r="K58" i="12"/>
  <c r="J58" i="12"/>
  <c r="J55" i="12"/>
  <c r="J54" i="12"/>
  <c r="I53" i="12"/>
  <c r="H53" i="12"/>
  <c r="G53" i="12"/>
  <c r="F53" i="12"/>
  <c r="E53" i="12"/>
  <c r="D53" i="12"/>
  <c r="C53" i="12"/>
  <c r="J51" i="12"/>
  <c r="J48" i="12"/>
  <c r="J47" i="12"/>
  <c r="I46" i="12"/>
  <c r="H46" i="12"/>
  <c r="G46" i="12"/>
  <c r="F46" i="12"/>
  <c r="E46" i="12"/>
  <c r="D46" i="12"/>
  <c r="C46" i="12"/>
  <c r="J44" i="12"/>
  <c r="K44" i="12" s="1"/>
  <c r="O44" i="12" s="1"/>
  <c r="J41" i="12"/>
  <c r="J40" i="12"/>
  <c r="I39" i="12"/>
  <c r="H39" i="12"/>
  <c r="G39" i="12"/>
  <c r="F39" i="12"/>
  <c r="E39" i="12"/>
  <c r="D39" i="12"/>
  <c r="C39" i="12"/>
  <c r="K37" i="12"/>
  <c r="O37" i="12" s="1"/>
  <c r="J37" i="12"/>
  <c r="D142" i="12" s="1"/>
  <c r="J34" i="12"/>
  <c r="J33" i="12"/>
  <c r="I32" i="12"/>
  <c r="H32" i="12"/>
  <c r="G32" i="12"/>
  <c r="F32" i="12"/>
  <c r="E32" i="12"/>
  <c r="D32" i="12"/>
  <c r="C32" i="12"/>
  <c r="K30" i="12"/>
  <c r="O30" i="12" s="1"/>
  <c r="J30" i="12"/>
  <c r="D141" i="12" s="1"/>
  <c r="J27" i="12"/>
  <c r="J26" i="12"/>
  <c r="I25" i="12"/>
  <c r="H25" i="12"/>
  <c r="G25" i="12"/>
  <c r="F25" i="12"/>
  <c r="E25" i="12"/>
  <c r="D25" i="12"/>
  <c r="C25" i="12"/>
  <c r="K23" i="12"/>
  <c r="J23" i="12"/>
  <c r="J20" i="12"/>
  <c r="J19" i="12"/>
  <c r="I18" i="12"/>
  <c r="H18" i="12"/>
  <c r="G18" i="12"/>
  <c r="F18" i="12"/>
  <c r="E18" i="12"/>
  <c r="D18" i="12"/>
  <c r="C18" i="12"/>
  <c r="O16" i="12"/>
  <c r="J16" i="12"/>
  <c r="K16" i="12" s="1"/>
  <c r="J13" i="12"/>
  <c r="J74" i="12" s="1"/>
  <c r="C180" i="12" s="1"/>
  <c r="H180" i="12" s="1"/>
  <c r="L180" i="12" s="1"/>
  <c r="J12" i="12"/>
  <c r="J73" i="12" s="1"/>
  <c r="C179" i="12" s="1"/>
  <c r="H179" i="12" s="1"/>
  <c r="L179" i="12" s="1"/>
  <c r="E171" i="12" s="1"/>
  <c r="I11" i="12"/>
  <c r="H11" i="12"/>
  <c r="G11" i="12"/>
  <c r="F11" i="12"/>
  <c r="E11" i="12"/>
  <c r="D11" i="12"/>
  <c r="C11" i="12"/>
  <c r="O9" i="12"/>
  <c r="K9" i="12"/>
  <c r="J9" i="12"/>
  <c r="D138" i="12" s="1"/>
  <c r="D8" i="12"/>
  <c r="E8" i="12" s="1"/>
  <c r="F8" i="12" s="1"/>
  <c r="G8" i="12" s="1"/>
  <c r="H8" i="12" s="1"/>
  <c r="I8" i="12" s="1"/>
  <c r="C15" i="12" s="1"/>
  <c r="D15" i="12" s="1"/>
  <c r="E15" i="12" s="1"/>
  <c r="F15" i="12" s="1"/>
  <c r="G15" i="12" s="1"/>
  <c r="H15" i="12" s="1"/>
  <c r="I15" i="12" s="1"/>
  <c r="C22" i="12" s="1"/>
  <c r="D22" i="12" s="1"/>
  <c r="E22" i="12" s="1"/>
  <c r="F22" i="12" s="1"/>
  <c r="G22" i="12" s="1"/>
  <c r="H22" i="12" s="1"/>
  <c r="I22" i="12" s="1"/>
  <c r="C29" i="12" s="1"/>
  <c r="D29" i="12" s="1"/>
  <c r="E29" i="12" s="1"/>
  <c r="F29" i="12" s="1"/>
  <c r="G29" i="12" s="1"/>
  <c r="H29" i="12" s="1"/>
  <c r="I29" i="12" s="1"/>
  <c r="C36" i="12" s="1"/>
  <c r="D36" i="12" s="1"/>
  <c r="E36" i="12" s="1"/>
  <c r="F36" i="12" s="1"/>
  <c r="G36" i="12" s="1"/>
  <c r="H36" i="12" s="1"/>
  <c r="I36" i="12" s="1"/>
  <c r="C43" i="12" s="1"/>
  <c r="D43" i="12" s="1"/>
  <c r="E43" i="12" s="1"/>
  <c r="F43" i="12" s="1"/>
  <c r="G43" i="12" s="1"/>
  <c r="H43" i="12" s="1"/>
  <c r="I43" i="12" s="1"/>
  <c r="C50" i="12" s="1"/>
  <c r="D50" i="12" s="1"/>
  <c r="E50" i="12" s="1"/>
  <c r="F50" i="12" s="1"/>
  <c r="G50" i="12" s="1"/>
  <c r="H50" i="12" s="1"/>
  <c r="I50" i="12" s="1"/>
  <c r="C57" i="12" s="1"/>
  <c r="D57" i="12" s="1"/>
  <c r="E57" i="12" s="1"/>
  <c r="F57" i="12" s="1"/>
  <c r="G57" i="12" s="1"/>
  <c r="H57" i="12" s="1"/>
  <c r="I57" i="12" s="1"/>
  <c r="C64" i="12" s="1"/>
  <c r="D64" i="12" s="1"/>
  <c r="E64" i="12" s="1"/>
  <c r="F64" i="12" s="1"/>
  <c r="G64" i="12" s="1"/>
  <c r="H64" i="12" s="1"/>
  <c r="I64" i="12" s="1"/>
  <c r="L45" i="13" l="1"/>
  <c r="C176" i="13" s="1"/>
  <c r="D176" i="13" s="1"/>
  <c r="J52" i="13"/>
  <c r="J51" i="13"/>
  <c r="L58" i="13"/>
  <c r="C177" i="13" s="1"/>
  <c r="D177" i="13" s="1"/>
  <c r="J65" i="13"/>
  <c r="J64" i="13"/>
  <c r="O51" i="12"/>
  <c r="K51" i="12"/>
  <c r="D144" i="12"/>
  <c r="D95" i="13"/>
  <c r="C212" i="13" s="1"/>
  <c r="I212" i="13" s="1"/>
  <c r="M212" i="13" s="1"/>
  <c r="F204" i="13" s="1"/>
  <c r="L27" i="13"/>
  <c r="C174" i="13" s="1"/>
  <c r="D174" i="13" s="1"/>
  <c r="G134" i="12"/>
  <c r="G133" i="12"/>
  <c r="O23" i="12"/>
  <c r="D140" i="12"/>
  <c r="D147" i="12" s="1"/>
  <c r="O58" i="12"/>
  <c r="D145" i="12"/>
  <c r="L9" i="13"/>
  <c r="C172" i="13" s="1"/>
  <c r="J16" i="13"/>
  <c r="M95" i="13" s="1"/>
  <c r="J15" i="13"/>
  <c r="J33" i="13"/>
  <c r="J42" i="13"/>
  <c r="J25" i="13"/>
  <c r="J74" i="13"/>
  <c r="J72" i="12"/>
  <c r="C181" i="13" l="1"/>
  <c r="D172" i="13"/>
  <c r="D181" i="13" s="1"/>
  <c r="I168" i="13"/>
  <c r="F145" i="12"/>
  <c r="M145" i="12" s="1"/>
  <c r="N145" i="12" s="1"/>
  <c r="F141" i="12"/>
  <c r="F144" i="12"/>
  <c r="F140" i="12"/>
  <c r="F143" i="12"/>
  <c r="F139" i="12"/>
  <c r="F138" i="12"/>
  <c r="F142" i="12"/>
  <c r="F146" i="12"/>
  <c r="M146" i="12" s="1"/>
  <c r="N146" i="12" s="1"/>
  <c r="M94" i="13"/>
  <c r="J144" i="12"/>
  <c r="J140" i="12"/>
  <c r="J143" i="12"/>
  <c r="J139" i="12"/>
  <c r="J146" i="12"/>
  <c r="J142" i="12"/>
  <c r="J138" i="12"/>
  <c r="J147" i="12" s="1"/>
  <c r="J141" i="12"/>
  <c r="J145" i="12"/>
  <c r="M143" i="12" l="1"/>
  <c r="N143" i="12" s="1"/>
  <c r="H180" i="13"/>
  <c r="J180" i="13" s="1"/>
  <c r="M179" i="13"/>
  <c r="O179" i="13" s="1"/>
  <c r="H178" i="13"/>
  <c r="J178" i="13" s="1"/>
  <c r="M177" i="13"/>
  <c r="O177" i="13" s="1"/>
  <c r="H176" i="13"/>
  <c r="J176" i="13" s="1"/>
  <c r="M175" i="13"/>
  <c r="O175" i="13" s="1"/>
  <c r="H174" i="13"/>
  <c r="J174" i="13" s="1"/>
  <c r="M173" i="13"/>
  <c r="O173" i="13" s="1"/>
  <c r="H172" i="13"/>
  <c r="M180" i="13"/>
  <c r="O180" i="13" s="1"/>
  <c r="H179" i="13"/>
  <c r="J179" i="13" s="1"/>
  <c r="M178" i="13"/>
  <c r="O178" i="13" s="1"/>
  <c r="H177" i="13"/>
  <c r="J177" i="13" s="1"/>
  <c r="M176" i="13"/>
  <c r="O176" i="13" s="1"/>
  <c r="H175" i="13"/>
  <c r="J175" i="13" s="1"/>
  <c r="M174" i="13"/>
  <c r="O174" i="13" s="1"/>
  <c r="H173" i="13"/>
  <c r="J173" i="13" s="1"/>
  <c r="M172" i="13"/>
  <c r="M138" i="12"/>
  <c r="F147" i="12"/>
  <c r="M144" i="12"/>
  <c r="N144" i="12" s="1"/>
  <c r="M142" i="12"/>
  <c r="N142" i="12" s="1"/>
  <c r="M140" i="12"/>
  <c r="N140" i="12" s="1"/>
  <c r="M139" i="12"/>
  <c r="N139" i="12" s="1"/>
  <c r="M141" i="12"/>
  <c r="N141" i="12" s="1"/>
  <c r="M147" i="12" l="1"/>
  <c r="N138" i="12"/>
  <c r="N147" i="12" s="1"/>
  <c r="H181" i="13"/>
  <c r="J172" i="13"/>
  <c r="J181" i="13" s="1"/>
  <c r="F162" i="13" s="1"/>
  <c r="M181" i="13"/>
  <c r="O172" i="13"/>
  <c r="O181" i="13" s="1"/>
  <c r="F127" i="12"/>
</calcChain>
</file>

<file path=xl/comments1.xml><?xml version="1.0" encoding="utf-8"?>
<comments xmlns="http://schemas.openxmlformats.org/spreadsheetml/2006/main">
  <authors>
    <author>厚生労働省ネットワークシステム</author>
  </authors>
  <commentList>
    <comment ref="K6" authorId="0" shapeId="0">
      <text>
        <r>
          <rPr>
            <b/>
            <sz val="16"/>
            <color indexed="81"/>
            <rFont val="ＭＳ Ｐゴシック"/>
            <family val="3"/>
            <charset val="128"/>
          </rPr>
          <t>「週の接種回数」に応じて、計算式により「100回未満」、「100回以上」、「150回以上」が表示される。
回数150回以上の場合は、区分「150回以上」から「100回以上」に修正したほうが、全体の請求額が高額になる場合がある。
具体例
第１週　150回
第２週　150回
第３週　150回
第４週　150回
第５週　150回
第６週　140回
第７週　140回
第８週　140回
第９週　100回以下
上記のような場合に、第１～第５までで150回を5回とカウント（①）するより、第１～第４を150回以上、第５～８を100回以上とカウント（②）した方が総額が高くなる。
①　150×5×3,000+140×3×0＝2,250,000
②　150×4×3,000+（140×3+150×1）×2,000＝2,940,000
上記の具体例のような場合は、「150回以上」となっている週のひとつを、リストから「100回以上」を選択して、修正する。</t>
        </r>
      </text>
    </comment>
  </commentList>
</comments>
</file>

<file path=xl/sharedStrings.xml><?xml version="1.0" encoding="utf-8"?>
<sst xmlns="http://schemas.openxmlformats.org/spreadsheetml/2006/main" count="540" uniqueCount="160">
  <si>
    <t>（日）</t>
    <rPh sb="1" eb="2">
      <t>ニチ</t>
    </rPh>
    <phoneticPr fontId="2"/>
  </si>
  <si>
    <t>（月）</t>
    <rPh sb="1" eb="2">
      <t>ゲツ</t>
    </rPh>
    <phoneticPr fontId="2"/>
  </si>
  <si>
    <t>（火）</t>
    <rPh sb="1" eb="2">
      <t>カ</t>
    </rPh>
    <phoneticPr fontId="2"/>
  </si>
  <si>
    <t>（水）</t>
    <rPh sb="1" eb="2">
      <t>スイ</t>
    </rPh>
    <phoneticPr fontId="2"/>
  </si>
  <si>
    <t>（木）</t>
    <rPh sb="1" eb="2">
      <t>モク</t>
    </rPh>
    <phoneticPr fontId="2"/>
  </si>
  <si>
    <t>（金）</t>
    <rPh sb="1" eb="2">
      <t>キン</t>
    </rPh>
    <phoneticPr fontId="2"/>
  </si>
  <si>
    <t>（土）</t>
    <rPh sb="1" eb="2">
      <t>ド</t>
    </rPh>
    <phoneticPr fontId="2"/>
  </si>
  <si>
    <t>週の接種回数</t>
    <rPh sb="0" eb="1">
      <t>シュウ</t>
    </rPh>
    <rPh sb="2" eb="4">
      <t>セッシュ</t>
    </rPh>
    <rPh sb="4" eb="6">
      <t>カイスウ</t>
    </rPh>
    <phoneticPr fontId="2"/>
  </si>
  <si>
    <t>備考</t>
    <rPh sb="0" eb="2">
      <t>ビコウ</t>
    </rPh>
    <phoneticPr fontId="2"/>
  </si>
  <si>
    <t>接種回数</t>
    <rPh sb="0" eb="2">
      <t>セッシュ</t>
    </rPh>
    <rPh sb="2" eb="4">
      <t>カイスウ</t>
    </rPh>
    <phoneticPr fontId="2"/>
  </si>
  <si>
    <t>1日50回加算</t>
    <rPh sb="1" eb="2">
      <t>ニチ</t>
    </rPh>
    <rPh sb="4" eb="7">
      <t>カイカサン</t>
    </rPh>
    <phoneticPr fontId="2"/>
  </si>
  <si>
    <t>○○○市区町村長　様</t>
    <rPh sb="3" eb="5">
      <t>シク</t>
    </rPh>
    <rPh sb="5" eb="7">
      <t>チョウソン</t>
    </rPh>
    <rPh sb="7" eb="8">
      <t>チョウ</t>
    </rPh>
    <rPh sb="9" eb="10">
      <t>サマ</t>
    </rPh>
    <phoneticPr fontId="2"/>
  </si>
  <si>
    <t>開設者氏名</t>
    <rPh sb="0" eb="3">
      <t>カイセツシャ</t>
    </rPh>
    <rPh sb="3" eb="5">
      <t>シメイ</t>
    </rPh>
    <phoneticPr fontId="2"/>
  </si>
  <si>
    <t>電話番号</t>
    <rPh sb="0" eb="2">
      <t>デンワ</t>
    </rPh>
    <rPh sb="2" eb="4">
      <t>バンゴウ</t>
    </rPh>
    <phoneticPr fontId="2"/>
  </si>
  <si>
    <t>請求金額</t>
    <rPh sb="0" eb="2">
      <t>セイキュウ</t>
    </rPh>
    <rPh sb="2" eb="4">
      <t>キンガク</t>
    </rPh>
    <phoneticPr fontId="5"/>
  </si>
  <si>
    <t>内訳</t>
    <rPh sb="0" eb="2">
      <t>ウチワケ</t>
    </rPh>
    <phoneticPr fontId="2"/>
  </si>
  <si>
    <t>休日接種回数</t>
    <rPh sb="0" eb="2">
      <t>キュウジツ</t>
    </rPh>
    <rPh sb="2" eb="4">
      <t>セッシュ</t>
    </rPh>
    <rPh sb="4" eb="6">
      <t>カイスウ</t>
    </rPh>
    <phoneticPr fontId="2"/>
  </si>
  <si>
    <t>時間外</t>
    <rPh sb="0" eb="3">
      <t>ジカンガイ</t>
    </rPh>
    <phoneticPr fontId="2"/>
  </si>
  <si>
    <t>加算単価</t>
    <rPh sb="0" eb="2">
      <t>カサン</t>
    </rPh>
    <rPh sb="2" eb="4">
      <t>タンカ</t>
    </rPh>
    <phoneticPr fontId="2"/>
  </si>
  <si>
    <t>150回以上接種した取扱いとする週</t>
    <rPh sb="10" eb="12">
      <t>トリアツカ</t>
    </rPh>
    <phoneticPr fontId="2"/>
  </si>
  <si>
    <t>加算額（税抜き）</t>
    <rPh sb="0" eb="3">
      <t>カサンガク</t>
    </rPh>
    <rPh sb="4" eb="6">
      <t>ゼイヌ</t>
    </rPh>
    <phoneticPr fontId="2"/>
  </si>
  <si>
    <t>加算額（税込み）</t>
    <rPh sb="0" eb="3">
      <t>カサンガク</t>
    </rPh>
    <rPh sb="4" eb="6">
      <t>ゼイコ</t>
    </rPh>
    <phoneticPr fontId="2"/>
  </si>
  <si>
    <t>○○○都道府県知事　様</t>
    <rPh sb="3" eb="7">
      <t>トドウフケン</t>
    </rPh>
    <rPh sb="7" eb="9">
      <t>チジ</t>
    </rPh>
    <rPh sb="10" eb="11">
      <t>サマ</t>
    </rPh>
    <phoneticPr fontId="2"/>
  </si>
  <si>
    <t>コロナウイルスワクチン接種の時間外及び休日対応に係る請求書</t>
    <rPh sb="11" eb="13">
      <t>セッシュ</t>
    </rPh>
    <rPh sb="14" eb="17">
      <t>ジカンガイ</t>
    </rPh>
    <rPh sb="17" eb="18">
      <t>オヨ</t>
    </rPh>
    <rPh sb="19" eb="21">
      <t>キュウジツ</t>
    </rPh>
    <rPh sb="21" eb="23">
      <t>タイオウ</t>
    </rPh>
    <rPh sb="24" eb="25">
      <t>カカワ</t>
    </rPh>
    <rPh sb="26" eb="29">
      <t>セイキュウショ</t>
    </rPh>
    <phoneticPr fontId="2"/>
  </si>
  <si>
    <t>日</t>
  </si>
  <si>
    <t>月</t>
  </si>
  <si>
    <t>火</t>
  </si>
  <si>
    <t>水</t>
  </si>
  <si>
    <t>木</t>
  </si>
  <si>
    <t>金</t>
  </si>
  <si>
    <t>土</t>
  </si>
  <si>
    <t>（参考）標榜する診療時間</t>
    <rPh sb="1" eb="3">
      <t>サンコウ</t>
    </rPh>
    <rPh sb="4" eb="6">
      <t>ヒョウボウ</t>
    </rPh>
    <rPh sb="8" eb="10">
      <t>シンリョウ</t>
    </rPh>
    <rPh sb="10" eb="12">
      <t>ジカン</t>
    </rPh>
    <phoneticPr fontId="2"/>
  </si>
  <si>
    <t>上記が事実と相違ないことを証明する。</t>
    <rPh sb="0" eb="2">
      <t>ジョウキ</t>
    </rPh>
    <rPh sb="3" eb="5">
      <t>ジジツ</t>
    </rPh>
    <rPh sb="6" eb="8">
      <t>ソウイ</t>
    </rPh>
    <rPh sb="13" eb="15">
      <t>ショウメイ</t>
    </rPh>
    <phoneticPr fontId="2"/>
  </si>
  <si>
    <t>100回以上接種した取扱いとする週</t>
    <phoneticPr fontId="2"/>
  </si>
  <si>
    <t>　新型コロナウイルスワクチン接種の実績報告書（病院）</t>
    <rPh sb="1" eb="3">
      <t>シンガタ</t>
    </rPh>
    <rPh sb="14" eb="16">
      <t>セッシュ</t>
    </rPh>
    <rPh sb="17" eb="19">
      <t>ジッセキ</t>
    </rPh>
    <rPh sb="19" eb="22">
      <t>ホウコクショ</t>
    </rPh>
    <rPh sb="23" eb="25">
      <t>ビョウイン</t>
    </rPh>
    <phoneticPr fontId="2"/>
  </si>
  <si>
    <t>看護師等に係る追加交付</t>
    <rPh sb="0" eb="3">
      <t>カンゴシ</t>
    </rPh>
    <rPh sb="3" eb="4">
      <t>トウ</t>
    </rPh>
    <rPh sb="5" eb="6">
      <t>カカ</t>
    </rPh>
    <rPh sb="7" eb="9">
      <t>ツイカ</t>
    </rPh>
    <rPh sb="9" eb="11">
      <t>コウフ</t>
    </rPh>
    <phoneticPr fontId="2"/>
  </si>
  <si>
    <t>医師に係る追加交付</t>
    <rPh sb="0" eb="2">
      <t>イシ</t>
    </rPh>
    <rPh sb="3" eb="4">
      <t>カカ</t>
    </rPh>
    <rPh sb="5" eb="7">
      <t>ツイカ</t>
    </rPh>
    <rPh sb="7" eb="9">
      <t>コウフ</t>
    </rPh>
    <phoneticPr fontId="2"/>
  </si>
  <si>
    <t>(2/3)</t>
    <phoneticPr fontId="2"/>
  </si>
  <si>
    <t>回</t>
    <rPh sb="0" eb="1">
      <t>カイ</t>
    </rPh>
    <phoneticPr fontId="2"/>
  </si>
  <si>
    <t>時間</t>
    <rPh sb="0" eb="2">
      <t>ジカン</t>
    </rPh>
    <phoneticPr fontId="2"/>
  </si>
  <si>
    <t>50 回以上／日の接種を週１日以上達成した週</t>
    <rPh sb="21" eb="22">
      <t>シュウ</t>
    </rPh>
    <phoneticPr fontId="2"/>
  </si>
  <si>
    <t>（4週以上で、医師・看護師等に係る追加交付）</t>
    <rPh sb="2" eb="3">
      <t>シュウ</t>
    </rPh>
    <rPh sb="3" eb="5">
      <t>イジョウ</t>
    </rPh>
    <rPh sb="7" eb="9">
      <t>イシ</t>
    </rPh>
    <rPh sb="10" eb="13">
      <t>カンゴシ</t>
    </rPh>
    <rPh sb="13" eb="14">
      <t>トウ</t>
    </rPh>
    <rPh sb="15" eb="16">
      <t>カカ</t>
    </rPh>
    <rPh sb="17" eb="19">
      <t>ツイカ</t>
    </rPh>
    <rPh sb="19" eb="21">
      <t>コウフ</t>
    </rPh>
    <phoneticPr fontId="2"/>
  </si>
  <si>
    <t>金融機関コード</t>
    <rPh sb="0" eb="2">
      <t>キンユウ</t>
    </rPh>
    <rPh sb="2" eb="4">
      <t>キカン</t>
    </rPh>
    <phoneticPr fontId="2"/>
  </si>
  <si>
    <t>支店コード</t>
    <rPh sb="0" eb="2">
      <t>シテン</t>
    </rPh>
    <phoneticPr fontId="2"/>
  </si>
  <si>
    <t>金融機関名</t>
    <rPh sb="0" eb="2">
      <t>キンユウ</t>
    </rPh>
    <rPh sb="2" eb="5">
      <t>キカンメイ</t>
    </rPh>
    <phoneticPr fontId="2"/>
  </si>
  <si>
    <t>支店名</t>
    <rPh sb="0" eb="2">
      <t>シテン</t>
    </rPh>
    <rPh sb="2" eb="3">
      <t>メイ</t>
    </rPh>
    <phoneticPr fontId="2"/>
  </si>
  <si>
    <t>預金種別</t>
    <rPh sb="0" eb="2">
      <t>ヨキン</t>
    </rPh>
    <rPh sb="2" eb="4">
      <t>シュベツ</t>
    </rPh>
    <phoneticPr fontId="2"/>
  </si>
  <si>
    <t>口座番号</t>
    <rPh sb="0" eb="2">
      <t>コウザ</t>
    </rPh>
    <rPh sb="2" eb="4">
      <t>バンゴウ</t>
    </rPh>
    <phoneticPr fontId="2"/>
  </si>
  <si>
    <t>口座名義人</t>
    <rPh sb="0" eb="2">
      <t>コウザ</t>
    </rPh>
    <rPh sb="2" eb="5">
      <t>メイギニン</t>
    </rPh>
    <phoneticPr fontId="2"/>
  </si>
  <si>
    <t>フリガナ</t>
    <phoneticPr fontId="2"/>
  </si>
  <si>
    <t>週の回数区分</t>
    <rPh sb="0" eb="1">
      <t>シュウ</t>
    </rPh>
    <rPh sb="2" eb="4">
      <t>カイスウ</t>
    </rPh>
    <rPh sb="4" eb="6">
      <t>クブン</t>
    </rPh>
    <phoneticPr fontId="2"/>
  </si>
  <si>
    <t>(特別体制)医師の延べ時間</t>
    <rPh sb="1" eb="3">
      <t>トクベツ</t>
    </rPh>
    <rPh sb="3" eb="5">
      <t>タイセイ</t>
    </rPh>
    <rPh sb="6" eb="8">
      <t>イシ</t>
    </rPh>
    <rPh sb="9" eb="10">
      <t>ノ</t>
    </rPh>
    <rPh sb="11" eb="13">
      <t>ジカン</t>
    </rPh>
    <phoneticPr fontId="2"/>
  </si>
  <si>
    <t>　</t>
    <phoneticPr fontId="2"/>
  </si>
  <si>
    <t>(〃)看護師等の延べ時間</t>
    <rPh sb="3" eb="6">
      <t>カンゴシ</t>
    </rPh>
    <rPh sb="6" eb="7">
      <t>トウ</t>
    </rPh>
    <rPh sb="8" eb="9">
      <t>ノ</t>
    </rPh>
    <rPh sb="10" eb="12">
      <t>ジカン</t>
    </rPh>
    <phoneticPr fontId="2"/>
  </si>
  <si>
    <t>1日当たり
50回以上接種を
行った日</t>
    <rPh sb="1" eb="2">
      <t>ニチ</t>
    </rPh>
    <rPh sb="2" eb="3">
      <t>ア</t>
    </rPh>
    <rPh sb="8" eb="9">
      <t>カイ</t>
    </rPh>
    <rPh sb="9" eb="11">
      <t>イジョウ</t>
    </rPh>
    <rPh sb="11" eb="13">
      <t>セッシュ</t>
    </rPh>
    <rPh sb="15" eb="16">
      <t>オコナ</t>
    </rPh>
    <rPh sb="18" eb="19">
      <t>ヒ</t>
    </rPh>
    <phoneticPr fontId="2"/>
  </si>
  <si>
    <t>合計</t>
    <rPh sb="0" eb="2">
      <t>ゴウケイ</t>
    </rPh>
    <phoneticPr fontId="2"/>
  </si>
  <si>
    <r>
      <t>週の合計
※</t>
    </r>
    <r>
      <rPr>
        <sz val="10"/>
        <color theme="1"/>
        <rFont val="游ゴシック"/>
        <family val="3"/>
        <charset val="128"/>
        <scheme val="minor"/>
      </rPr>
      <t>特別体制については、50回行った日の時間数のみ足し上げ</t>
    </r>
    <rPh sb="0" eb="1">
      <t>シュウ</t>
    </rPh>
    <rPh sb="2" eb="4">
      <t>ゴウケイ</t>
    </rPh>
    <rPh sb="6" eb="8">
      <t>トクベツ</t>
    </rPh>
    <rPh sb="8" eb="10">
      <t>タイセイ</t>
    </rPh>
    <rPh sb="18" eb="19">
      <t>カイ</t>
    </rPh>
    <rPh sb="19" eb="20">
      <t>オコナ</t>
    </rPh>
    <rPh sb="22" eb="23">
      <t>ヒ</t>
    </rPh>
    <rPh sb="24" eb="27">
      <t>ジカンスウ</t>
    </rPh>
    <rPh sb="29" eb="30">
      <t>アシ</t>
    </rPh>
    <rPh sb="31" eb="32">
      <t>ア</t>
    </rPh>
    <phoneticPr fontId="2"/>
  </si>
  <si>
    <t>（特別な接種体制を確保し、かつ、50回/日を週1日以上、4週間以上達成した場合）</t>
    <rPh sb="18" eb="19">
      <t>カイ</t>
    </rPh>
    <rPh sb="20" eb="21">
      <t>ヒ</t>
    </rPh>
    <rPh sb="22" eb="23">
      <t>シュウ</t>
    </rPh>
    <rPh sb="31" eb="33">
      <t>イジョウ</t>
    </rPh>
    <rPh sb="37" eb="39">
      <t>バアイ</t>
    </rPh>
    <phoneticPr fontId="2"/>
  </si>
  <si>
    <t>1日50回以上接種の加算</t>
    <rPh sb="1" eb="2">
      <t>ニチ</t>
    </rPh>
    <rPh sb="4" eb="7">
      <t>カイイジョウ</t>
    </rPh>
    <rPh sb="7" eb="9">
      <t>セッシュ</t>
    </rPh>
    <rPh sb="10" eb="12">
      <t>カサン</t>
    </rPh>
    <phoneticPr fontId="2"/>
  </si>
  <si>
    <r>
      <rPr>
        <sz val="14"/>
        <color theme="1"/>
        <rFont val="游ゴシック"/>
        <family val="3"/>
        <charset val="128"/>
        <scheme val="minor"/>
      </rPr>
      <t>接種回数</t>
    </r>
    <r>
      <rPr>
        <sz val="11"/>
        <color theme="1"/>
        <rFont val="游ゴシック"/>
        <family val="3"/>
        <charset val="128"/>
        <scheme val="minor"/>
      </rPr>
      <t>（予診のみを含めない）</t>
    </r>
    <rPh sb="0" eb="2">
      <t>セッシュ</t>
    </rPh>
    <rPh sb="2" eb="4">
      <t>カイスウ</t>
    </rPh>
    <rPh sb="5" eb="7">
      <t>ヨシン</t>
    </rPh>
    <rPh sb="10" eb="11">
      <t>フク</t>
    </rPh>
    <phoneticPr fontId="2"/>
  </si>
  <si>
    <t>様式１</t>
    <phoneticPr fontId="2"/>
  </si>
  <si>
    <t>（予診のみを含めない）</t>
    <rPh sb="1" eb="3">
      <t>ヨシン</t>
    </rPh>
    <rPh sb="6" eb="7">
      <t>フク</t>
    </rPh>
    <phoneticPr fontId="2"/>
  </si>
  <si>
    <t>週100回以上接種の加算</t>
    <rPh sb="0" eb="1">
      <t>シュウ</t>
    </rPh>
    <rPh sb="4" eb="5">
      <t>カイ</t>
    </rPh>
    <rPh sb="5" eb="7">
      <t>イジョウ</t>
    </rPh>
    <rPh sb="7" eb="9">
      <t>セッシュ</t>
    </rPh>
    <rPh sb="10" eb="12">
      <t>カサン</t>
    </rPh>
    <phoneticPr fontId="2"/>
  </si>
  <si>
    <t>週150回以上接種の加算</t>
    <rPh sb="0" eb="1">
      <t>シュウ</t>
    </rPh>
    <rPh sb="4" eb="5">
      <t>カイ</t>
    </rPh>
    <rPh sb="5" eb="7">
      <t>イジョウ</t>
    </rPh>
    <rPh sb="7" eb="9">
      <t>セッシュ</t>
    </rPh>
    <rPh sb="10" eb="12">
      <t>カサン</t>
    </rPh>
    <phoneticPr fontId="2"/>
  </si>
  <si>
    <t>※同一日に左記の加算と重複は不可</t>
    <rPh sb="1" eb="3">
      <t>ドウイツ</t>
    </rPh>
    <rPh sb="3" eb="4">
      <t>ビ</t>
    </rPh>
    <rPh sb="5" eb="7">
      <t>サキ</t>
    </rPh>
    <rPh sb="8" eb="10">
      <t>カサン</t>
    </rPh>
    <rPh sb="11" eb="13">
      <t>ジュウフク</t>
    </rPh>
    <rPh sb="14" eb="16">
      <t>フカ</t>
    </rPh>
    <phoneticPr fontId="2"/>
  </si>
  <si>
    <t>（予診のみも含める）</t>
    <rPh sb="1" eb="3">
      <t>ヨシン</t>
    </rPh>
    <rPh sb="6" eb="7">
      <t>フク</t>
    </rPh>
    <phoneticPr fontId="2"/>
  </si>
  <si>
    <t>医療機関等名称</t>
    <phoneticPr fontId="2"/>
  </si>
  <si>
    <t>印</t>
    <rPh sb="0" eb="1">
      <t>イン</t>
    </rPh>
    <phoneticPr fontId="2"/>
  </si>
  <si>
    <t>医療機関等名称</t>
    <rPh sb="0" eb="2">
      <t>イリョウ</t>
    </rPh>
    <rPh sb="2" eb="4">
      <t>キカン</t>
    </rPh>
    <rPh sb="4" eb="5">
      <t>トウ</t>
    </rPh>
    <rPh sb="5" eb="7">
      <t>メイショウ</t>
    </rPh>
    <phoneticPr fontId="2"/>
  </si>
  <si>
    <t>医療機関○○病院</t>
    <rPh sb="0" eb="2">
      <t>イリョウ</t>
    </rPh>
    <rPh sb="2" eb="4">
      <t>キカン</t>
    </rPh>
    <rPh sb="6" eb="8">
      <t>ビョウイン</t>
    </rPh>
    <phoneticPr fontId="2"/>
  </si>
  <si>
    <t>医療機関○○クリニック</t>
    <rPh sb="0" eb="2">
      <t>イリョウ</t>
    </rPh>
    <rPh sb="2" eb="4">
      <t>キカン</t>
    </rPh>
    <phoneticPr fontId="2"/>
  </si>
  <si>
    <t>(特別体制)医師の延べ時間計</t>
    <rPh sb="1" eb="3">
      <t>トクベツ</t>
    </rPh>
    <rPh sb="3" eb="5">
      <t>タイセイ</t>
    </rPh>
    <rPh sb="6" eb="8">
      <t>イシ</t>
    </rPh>
    <rPh sb="9" eb="10">
      <t>ノ</t>
    </rPh>
    <rPh sb="11" eb="13">
      <t>ジカン</t>
    </rPh>
    <phoneticPr fontId="2"/>
  </si>
  <si>
    <t>(     〃     )看護師等の延べ時間計</t>
    <rPh sb="13" eb="16">
      <t>カンゴシ</t>
    </rPh>
    <rPh sb="16" eb="17">
      <t>トウ</t>
    </rPh>
    <rPh sb="18" eb="19">
      <t>ノ</t>
    </rPh>
    <rPh sb="20" eb="22">
      <t>ジカン</t>
    </rPh>
    <phoneticPr fontId="2"/>
  </si>
  <si>
    <t>接種回数（予診のみを含めない）</t>
    <rPh sb="0" eb="2">
      <t>セッシュ</t>
    </rPh>
    <rPh sb="2" eb="4">
      <t>カイスウ</t>
    </rPh>
    <rPh sb="5" eb="7">
      <t>ヨシン</t>
    </rPh>
    <rPh sb="10" eb="11">
      <t>フク</t>
    </rPh>
    <phoneticPr fontId="2"/>
  </si>
  <si>
    <t>時間外の接種（予診のみも含める）</t>
    <rPh sb="0" eb="3">
      <t>ジカンガイ</t>
    </rPh>
    <rPh sb="4" eb="6">
      <t>セッシュ</t>
    </rPh>
    <rPh sb="7" eb="9">
      <t>ヨシン</t>
    </rPh>
    <rPh sb="12" eb="13">
      <t>フク</t>
    </rPh>
    <phoneticPr fontId="2"/>
  </si>
  <si>
    <t>休日の接種（予診のみも含める）</t>
    <rPh sb="0" eb="2">
      <t>キュウジツ</t>
    </rPh>
    <rPh sb="3" eb="5">
      <t>セッシュ</t>
    </rPh>
    <phoneticPr fontId="2"/>
  </si>
  <si>
    <t>　　下記のとおり、新型コロナウイルスワクチンの接種を行ったので報告する。</t>
    <rPh sb="2" eb="4">
      <t>カキ</t>
    </rPh>
    <rPh sb="9" eb="11">
      <t>シンガタ</t>
    </rPh>
    <rPh sb="23" eb="25">
      <t>セッシュ</t>
    </rPh>
    <rPh sb="26" eb="27">
      <t>オコナ</t>
    </rPh>
    <rPh sb="31" eb="33">
      <t>ホウコク</t>
    </rPh>
    <phoneticPr fontId="2"/>
  </si>
  <si>
    <t>単価 3,000円/回</t>
    <rPh sb="0" eb="2">
      <t>タンカ</t>
    </rPh>
    <rPh sb="8" eb="9">
      <t>エン</t>
    </rPh>
    <rPh sb="10" eb="11">
      <t>カイ</t>
    </rPh>
    <phoneticPr fontId="2"/>
  </si>
  <si>
    <t>単価 2,000円/回</t>
    <rPh sb="8" eb="9">
      <t>エン</t>
    </rPh>
    <phoneticPr fontId="2"/>
  </si>
  <si>
    <t>（4週以上で、該当する週の接種について3,000円加算）</t>
    <rPh sb="2" eb="3">
      <t>シュウ</t>
    </rPh>
    <rPh sb="3" eb="5">
      <t>イジョウ</t>
    </rPh>
    <rPh sb="7" eb="9">
      <t>ガイトウ</t>
    </rPh>
    <rPh sb="11" eb="12">
      <t>シュウ</t>
    </rPh>
    <rPh sb="13" eb="15">
      <t>セッシュ</t>
    </rPh>
    <rPh sb="24" eb="25">
      <t>エン</t>
    </rPh>
    <rPh sb="25" eb="27">
      <t>カサン</t>
    </rPh>
    <phoneticPr fontId="2"/>
  </si>
  <si>
    <t>（4週以上で、該当する週の接種について2,000円加算）</t>
    <rPh sb="2" eb="3">
      <t>シュウ</t>
    </rPh>
    <rPh sb="3" eb="5">
      <t>イジョウ</t>
    </rPh>
    <rPh sb="7" eb="9">
      <t>ガイトウ</t>
    </rPh>
    <rPh sb="11" eb="12">
      <t>シュウ</t>
    </rPh>
    <rPh sb="13" eb="15">
      <t>セッシュ</t>
    </rPh>
    <rPh sb="24" eb="25">
      <t>エン</t>
    </rPh>
    <rPh sb="25" eb="27">
      <t>カサン</t>
    </rPh>
    <phoneticPr fontId="2"/>
  </si>
  <si>
    <t>個別接種促進のための支援事業に係る請求書（診療所）</t>
    <rPh sb="0" eb="2">
      <t>コベツ</t>
    </rPh>
    <rPh sb="2" eb="4">
      <t>セッシュ</t>
    </rPh>
    <rPh sb="4" eb="6">
      <t>ソクシン</t>
    </rPh>
    <rPh sb="15" eb="16">
      <t>カカ</t>
    </rPh>
    <rPh sb="17" eb="20">
      <t>セイキュウショ</t>
    </rPh>
    <rPh sb="21" eb="24">
      <t>シンリョウジョ</t>
    </rPh>
    <phoneticPr fontId="2"/>
  </si>
  <si>
    <t>個別接種促進のための支援事業に係る請求書（病院）</t>
    <rPh sb="0" eb="2">
      <t>コベツ</t>
    </rPh>
    <rPh sb="2" eb="4">
      <t>セッシュ</t>
    </rPh>
    <rPh sb="4" eb="6">
      <t>ソクシン</t>
    </rPh>
    <rPh sb="15" eb="16">
      <t>カカ</t>
    </rPh>
    <rPh sb="17" eb="20">
      <t>セイキュウショ</t>
    </rPh>
    <rPh sb="21" eb="23">
      <t>ビョウイン</t>
    </rPh>
    <phoneticPr fontId="2"/>
  </si>
  <si>
    <t>職域以外</t>
    <rPh sb="0" eb="2">
      <t>ショクイキ</t>
    </rPh>
    <rPh sb="2" eb="4">
      <t>イガイ</t>
    </rPh>
    <phoneticPr fontId="2"/>
  </si>
  <si>
    <t>職域</t>
    <rPh sb="0" eb="2">
      <t>ショクイキ</t>
    </rPh>
    <phoneticPr fontId="2"/>
  </si>
  <si>
    <t>問２　職域接種を実施していない</t>
    <rPh sb="0" eb="1">
      <t>トイ</t>
    </rPh>
    <rPh sb="3" eb="5">
      <t>ショクイキ</t>
    </rPh>
    <rPh sb="5" eb="7">
      <t>セッシュ</t>
    </rPh>
    <rPh sb="8" eb="10">
      <t>ジッシ</t>
    </rPh>
    <phoneticPr fontId="2"/>
  </si>
  <si>
    <r>
      <rPr>
        <b/>
        <sz val="20"/>
        <color theme="1"/>
        <rFont val="游ゴシック"/>
        <family val="3"/>
        <charset val="128"/>
        <scheme val="minor"/>
      </rPr>
      <t>問１</t>
    </r>
    <r>
      <rPr>
        <b/>
        <sz val="19"/>
        <color theme="1"/>
        <rFont val="游ゴシック"/>
        <family val="3"/>
        <charset val="128"/>
        <scheme val="minor"/>
      </rPr>
      <t>　本報告書の「接種回数（予診のみを含めない）」に集団接種である大規模接種会場・市町村特設会場の実績は含まれない。</t>
    </r>
    <rPh sb="0" eb="1">
      <t>トイ</t>
    </rPh>
    <phoneticPr fontId="2"/>
  </si>
  <si>
    <t>　　　</t>
    <phoneticPr fontId="2"/>
  </si>
  <si>
    <t>年　　　月　　　日</t>
    <rPh sb="0" eb="1">
      <t>ネン</t>
    </rPh>
    <rPh sb="4" eb="5">
      <t>ガツ</t>
    </rPh>
    <rPh sb="8" eb="9">
      <t>ニチ</t>
    </rPh>
    <phoneticPr fontId="2"/>
  </si>
  <si>
    <t>（支援対象であるか確認するため、該当する項目にレ点を記入してください。）</t>
    <rPh sb="1" eb="3">
      <t>シエン</t>
    </rPh>
    <rPh sb="3" eb="5">
      <t>タイショウ</t>
    </rPh>
    <rPh sb="9" eb="11">
      <t>カクニン</t>
    </rPh>
    <rPh sb="16" eb="18">
      <t>ガイトウ</t>
    </rPh>
    <rPh sb="20" eb="22">
      <t>コウモク</t>
    </rPh>
    <rPh sb="24" eb="25">
      <t>テン</t>
    </rPh>
    <rPh sb="26" eb="28">
      <t>キニュウ</t>
    </rPh>
    <phoneticPr fontId="2"/>
  </si>
  <si>
    <t>（大学附属病院以外の場合）</t>
    <rPh sb="1" eb="3">
      <t>ダイガク</t>
    </rPh>
    <rPh sb="3" eb="5">
      <t>フゾク</t>
    </rPh>
    <rPh sb="5" eb="7">
      <t>ビョウイン</t>
    </rPh>
    <rPh sb="7" eb="9">
      <t>イガイ</t>
    </rPh>
    <rPh sb="10" eb="12">
      <t>バアイ</t>
    </rPh>
    <phoneticPr fontId="2"/>
  </si>
  <si>
    <t>（大学附属病院の場合）</t>
    <rPh sb="1" eb="3">
      <t>ダイガク</t>
    </rPh>
    <rPh sb="3" eb="5">
      <t>フゾク</t>
    </rPh>
    <rPh sb="5" eb="7">
      <t>ビョウイン</t>
    </rPh>
    <rPh sb="8" eb="10">
      <t>バアイ</t>
    </rPh>
    <phoneticPr fontId="2"/>
  </si>
  <si>
    <t>　　①大学附属病院内で接種を行った。又は、大学の附属病院が当該大学内で接種を行った。</t>
    <rPh sb="3" eb="5">
      <t>ダイガク</t>
    </rPh>
    <rPh sb="5" eb="7">
      <t>フゾク</t>
    </rPh>
    <rPh sb="7" eb="9">
      <t>ビョウイン</t>
    </rPh>
    <rPh sb="9" eb="10">
      <t>ナイ</t>
    </rPh>
    <rPh sb="11" eb="13">
      <t>セッシュ</t>
    </rPh>
    <rPh sb="14" eb="15">
      <t>オコナ</t>
    </rPh>
    <rPh sb="18" eb="19">
      <t>マタ</t>
    </rPh>
    <rPh sb="21" eb="23">
      <t>ダイガク</t>
    </rPh>
    <rPh sb="24" eb="26">
      <t>フゾク</t>
    </rPh>
    <rPh sb="26" eb="28">
      <t>ビョウイン</t>
    </rPh>
    <rPh sb="29" eb="31">
      <t>トウガイ</t>
    </rPh>
    <rPh sb="31" eb="34">
      <t>ダイガクナイ</t>
    </rPh>
    <rPh sb="35" eb="37">
      <t>セッシュ</t>
    </rPh>
    <rPh sb="38" eb="39">
      <t>オコナ</t>
    </rPh>
    <phoneticPr fontId="2"/>
  </si>
  <si>
    <t>　　①中小企業の社員や学生等が出向いてきて医療機関内で接種を行った。</t>
    <rPh sb="3" eb="5">
      <t>チュウショウ</t>
    </rPh>
    <rPh sb="5" eb="7">
      <t>キギョウ</t>
    </rPh>
    <rPh sb="8" eb="10">
      <t>シャイン</t>
    </rPh>
    <rPh sb="11" eb="13">
      <t>ガクセイ</t>
    </rPh>
    <rPh sb="13" eb="14">
      <t>トウ</t>
    </rPh>
    <rPh sb="15" eb="17">
      <t>デム</t>
    </rPh>
    <rPh sb="21" eb="23">
      <t>イリョウ</t>
    </rPh>
    <rPh sb="23" eb="25">
      <t>キカン</t>
    </rPh>
    <rPh sb="25" eb="26">
      <t>ナイ</t>
    </rPh>
    <rPh sb="27" eb="29">
      <t>セッシュ</t>
    </rPh>
    <rPh sb="30" eb="31">
      <t>オコナ</t>
    </rPh>
    <phoneticPr fontId="2"/>
  </si>
  <si>
    <t>　　　（企業や大学などが指定した外部の接種会場に、医療機関が出張して接種した回数は含まれていない。）</t>
    <rPh sb="4" eb="6">
      <t>キギョウ</t>
    </rPh>
    <rPh sb="7" eb="9">
      <t>ダイガク</t>
    </rPh>
    <rPh sb="12" eb="14">
      <t>シテイ</t>
    </rPh>
    <rPh sb="16" eb="18">
      <t>ガイブ</t>
    </rPh>
    <rPh sb="19" eb="21">
      <t>セッシュ</t>
    </rPh>
    <rPh sb="21" eb="23">
      <t>カイジョウ</t>
    </rPh>
    <rPh sb="25" eb="27">
      <t>イリョウ</t>
    </rPh>
    <rPh sb="27" eb="29">
      <t>キカン</t>
    </rPh>
    <rPh sb="30" eb="32">
      <t>シュッチョウ</t>
    </rPh>
    <rPh sb="34" eb="36">
      <t>セッシュ</t>
    </rPh>
    <rPh sb="38" eb="40">
      <t>カイスウ</t>
    </rPh>
    <rPh sb="41" eb="42">
      <t>フク</t>
    </rPh>
    <phoneticPr fontId="2"/>
  </si>
  <si>
    <t>　　　である。</t>
    <phoneticPr fontId="2"/>
  </si>
  <si>
    <t>　　②「中小企業が商工会議所、総合型健保組合、業界団体等複数の企業で構成される団体を事務局として共同実施した職域</t>
    <phoneticPr fontId="2"/>
  </si>
  <si>
    <t>　　　接種」又は「文部科学省が別に定める地域貢献の基準を満たす大学等の職域接種で所属の学生も対象に実施した職域接</t>
    <phoneticPr fontId="2"/>
  </si>
  <si>
    <t>　　②「中小企業（中小企業基本法（昭和38年法律第154号）第２条第１項に規定する中小企業を指す。以下同じ。）が商工</t>
    <phoneticPr fontId="2"/>
  </si>
  <si>
    <t>　　　会議所、総合型健保組合、業界団体等複数の企業で構成される団体を事務局として共同実施した職域接種」又は「文部</t>
    <phoneticPr fontId="2"/>
  </si>
  <si>
    <t>　　　科学省が別に定める地域貢献の基準を満たす大学、短期大学、高等専門学校、専門学校（以下「大学等」という。）の</t>
    <phoneticPr fontId="2"/>
  </si>
  <si>
    <t>　　　職域接種で所属の学生も対象に実施した職域接種」である。</t>
    <phoneticPr fontId="2"/>
  </si>
  <si>
    <t>　　　種」である。　</t>
    <phoneticPr fontId="2"/>
  </si>
  <si>
    <t>　　②「中小企業（中小企業基本法（昭和38年法律第154号）第２条第１項に規定する中小企業を指す。）が商工会議所、総合型</t>
    <phoneticPr fontId="2"/>
  </si>
  <si>
    <t>　　　健保組合、業界団体等複数の企業で構成される団体を事務局として共同実施した職域接種」又は「文部科学省が別に定める</t>
    <phoneticPr fontId="2"/>
  </si>
  <si>
    <t>　　　地域貢献の基準を満たす大学、短期大学、高等専門学校、専門学校の職域接種で所属の学生も対象に実施した職域接種」</t>
    <phoneticPr fontId="2"/>
  </si>
  <si>
    <t>→　はい</t>
  </si>
  <si>
    <t>　→　はい</t>
  </si>
  <si>
    <t>　　　↓　　　いいえ</t>
  </si>
  <si>
    <t>名称</t>
    <rPh sb="0" eb="2">
      <t>メイショウ</t>
    </rPh>
    <phoneticPr fontId="2"/>
  </si>
  <si>
    <t>　　　○職域接種を依頼した事務局等の名称（職域接種を申請した主体名）を以下に記載願います。</t>
    <rPh sb="4" eb="6">
      <t>ショクイキ</t>
    </rPh>
    <rPh sb="6" eb="8">
      <t>セッシュ</t>
    </rPh>
    <rPh sb="9" eb="11">
      <t>イライ</t>
    </rPh>
    <rPh sb="13" eb="16">
      <t>ジムキョク</t>
    </rPh>
    <rPh sb="16" eb="17">
      <t>トウ</t>
    </rPh>
    <rPh sb="18" eb="20">
      <t>メイショウ</t>
    </rPh>
    <rPh sb="21" eb="23">
      <t>ショクイキ</t>
    </rPh>
    <rPh sb="23" eb="25">
      <t>セッシュ</t>
    </rPh>
    <rPh sb="26" eb="28">
      <t>シンセイ</t>
    </rPh>
    <rPh sb="30" eb="32">
      <t>シュタイ</t>
    </rPh>
    <rPh sb="32" eb="33">
      <t>メイ</t>
    </rPh>
    <rPh sb="35" eb="37">
      <t>イカ</t>
    </rPh>
    <rPh sb="38" eb="40">
      <t>キサイ</t>
    </rPh>
    <rPh sb="40" eb="41">
      <t>ネガ</t>
    </rPh>
    <phoneticPr fontId="2"/>
  </si>
  <si>
    <t>（※共同実施した事務局に、様式例の提出を求め添付願います。）</t>
    <rPh sb="2" eb="4">
      <t>キョウドウ</t>
    </rPh>
    <rPh sb="4" eb="6">
      <t>ジッシ</t>
    </rPh>
    <rPh sb="8" eb="11">
      <t>ジムキョク</t>
    </rPh>
    <rPh sb="13" eb="15">
      <t>ヨウシキ</t>
    </rPh>
    <rPh sb="15" eb="16">
      <t>レイ</t>
    </rPh>
    <rPh sb="17" eb="19">
      <t>テイシュツ</t>
    </rPh>
    <rPh sb="20" eb="21">
      <t>モト</t>
    </rPh>
    <rPh sb="22" eb="24">
      <t>テンプ</t>
    </rPh>
    <rPh sb="24" eb="25">
      <t>ネガ</t>
    </rPh>
    <phoneticPr fontId="2"/>
  </si>
  <si>
    <t>　　　○職域接種を依頼した大学等の名称（職域接種を申請した主体名）を以下に記載願います。</t>
    <rPh sb="4" eb="6">
      <t>ショクイキ</t>
    </rPh>
    <rPh sb="6" eb="8">
      <t>セッシュ</t>
    </rPh>
    <rPh sb="9" eb="11">
      <t>イライ</t>
    </rPh>
    <rPh sb="13" eb="15">
      <t>ダイガク</t>
    </rPh>
    <rPh sb="15" eb="16">
      <t>トウ</t>
    </rPh>
    <rPh sb="17" eb="19">
      <t>メイショウ</t>
    </rPh>
    <rPh sb="20" eb="22">
      <t>ショクイキ</t>
    </rPh>
    <rPh sb="22" eb="24">
      <t>セッシュ</t>
    </rPh>
    <rPh sb="25" eb="27">
      <t>シンセイ</t>
    </rPh>
    <rPh sb="29" eb="31">
      <t>シュタイ</t>
    </rPh>
    <rPh sb="31" eb="32">
      <t>メイ</t>
    </rPh>
    <rPh sb="34" eb="36">
      <t>イカ</t>
    </rPh>
    <rPh sb="37" eb="39">
      <t>キサイ</t>
    </rPh>
    <rPh sb="39" eb="40">
      <t>ネガ</t>
    </rPh>
    <phoneticPr fontId="2"/>
  </si>
  <si>
    <t>　→　はい</t>
    <phoneticPr fontId="2"/>
  </si>
  <si>
    <t>（はいの場合問４以降に回答する必要はありません。）</t>
    <rPh sb="4" eb="6">
      <t>バアイ</t>
    </rPh>
    <rPh sb="6" eb="7">
      <t>トイ</t>
    </rPh>
    <rPh sb="8" eb="10">
      <t>イコウ</t>
    </rPh>
    <phoneticPr fontId="2"/>
  </si>
  <si>
    <t>（はいの場合問３以降に回答する必要はありません。）</t>
    <rPh sb="4" eb="6">
      <t>バアイ</t>
    </rPh>
    <rPh sb="6" eb="7">
      <t>トイ</t>
    </rPh>
    <rPh sb="8" eb="10">
      <t>イコウ</t>
    </rPh>
    <phoneticPr fontId="2"/>
  </si>
  <si>
    <t>問３　職域接種の実績は、本報告書の「接種回数（予診のみを含めない）」に全く含まれていない</t>
    <rPh sb="0" eb="1">
      <t>トイ</t>
    </rPh>
    <rPh sb="3" eb="5">
      <t>ショクイキ</t>
    </rPh>
    <rPh sb="5" eb="7">
      <t>セッシュ</t>
    </rPh>
    <rPh sb="8" eb="10">
      <t>ジッセキ</t>
    </rPh>
    <rPh sb="12" eb="13">
      <t>ホン</t>
    </rPh>
    <rPh sb="13" eb="16">
      <t>ホウコクショ</t>
    </rPh>
    <rPh sb="35" eb="36">
      <t>マッタ</t>
    </rPh>
    <rPh sb="37" eb="38">
      <t>フク</t>
    </rPh>
    <phoneticPr fontId="2"/>
  </si>
  <si>
    <t>問４　本報告書の「接種回数（予診のみを含めない）」に含まれるのは以下の①及び②の両方を満たす
　　職域接種の実績のみですか。</t>
    <rPh sb="0" eb="1">
      <t>トイ</t>
    </rPh>
    <rPh sb="3" eb="4">
      <t>ホン</t>
    </rPh>
    <rPh sb="4" eb="7">
      <t>ホウコクショ</t>
    </rPh>
    <rPh sb="26" eb="27">
      <t>フク</t>
    </rPh>
    <rPh sb="32" eb="34">
      <t>イカ</t>
    </rPh>
    <rPh sb="36" eb="37">
      <t>オヨ</t>
    </rPh>
    <rPh sb="40" eb="42">
      <t>リョウホウ</t>
    </rPh>
    <rPh sb="43" eb="44">
      <t>ミ</t>
    </rPh>
    <rPh sb="49" eb="51">
      <t>ショクイキ</t>
    </rPh>
    <rPh sb="51" eb="53">
      <t>セッシュ</t>
    </rPh>
    <rPh sb="54" eb="56">
      <t>ジッセキ</t>
    </rPh>
    <phoneticPr fontId="2"/>
  </si>
  <si>
    <t>接種回数計（予診のみを含めない）</t>
    <rPh sb="0" eb="2">
      <t>セッシュ</t>
    </rPh>
    <rPh sb="2" eb="4">
      <t>カイスウ</t>
    </rPh>
    <rPh sb="4" eb="5">
      <t>ケイ</t>
    </rPh>
    <rPh sb="6" eb="8">
      <t>ヨシン</t>
    </rPh>
    <rPh sb="11" eb="12">
      <t>フク</t>
    </rPh>
    <phoneticPr fontId="2"/>
  </si>
  <si>
    <t>時間外接種計（予診のみも含める）</t>
    <rPh sb="0" eb="3">
      <t>ジカンガイ</t>
    </rPh>
    <rPh sb="3" eb="5">
      <t>セッシュ</t>
    </rPh>
    <phoneticPr fontId="2"/>
  </si>
  <si>
    <t>休日接種計（予診のみも含める）</t>
    <rPh sb="0" eb="2">
      <t>キュウジツ</t>
    </rPh>
    <rPh sb="2" eb="4">
      <t>セッシュ</t>
    </rPh>
    <phoneticPr fontId="2"/>
  </si>
  <si>
    <t>　（条件を満たしていない職域接種は「接種回数（予診のみを含めない）」に計上することは出来ません。
　　条件を満たさない職域接種の実績を除いた上で、問４で「はい」を選択ください。）</t>
    <rPh sb="2" eb="4">
      <t>ジョウケン</t>
    </rPh>
    <rPh sb="5" eb="6">
      <t>ミ</t>
    </rPh>
    <rPh sb="12" eb="14">
      <t>ショクイキ</t>
    </rPh>
    <rPh sb="14" eb="16">
      <t>セッシュ</t>
    </rPh>
    <rPh sb="35" eb="37">
      <t>ケイジョウ</t>
    </rPh>
    <rPh sb="51" eb="53">
      <t>ジョウケン</t>
    </rPh>
    <rPh sb="54" eb="55">
      <t>ミ</t>
    </rPh>
    <rPh sb="59" eb="61">
      <t>ショクイキ</t>
    </rPh>
    <rPh sb="61" eb="63">
      <t>セッシュ</t>
    </rPh>
    <rPh sb="64" eb="66">
      <t>ジッセキ</t>
    </rPh>
    <rPh sb="67" eb="68">
      <t>ノゾ</t>
    </rPh>
    <phoneticPr fontId="2"/>
  </si>
  <si>
    <t>　（条件を満たしていない職域接種は「接種回数（予診のみを含めない）」に計上することは出来ません。
　　条件を満たさない職域接種の実績を除いた上で、問４で「はい」を選択ください。）</t>
    <rPh sb="12" eb="14">
      <t>ショクイキ</t>
    </rPh>
    <phoneticPr fontId="2"/>
  </si>
  <si>
    <t>(1/2)</t>
    <phoneticPr fontId="2"/>
  </si>
  <si>
    <t>(2/2)</t>
    <phoneticPr fontId="2"/>
  </si>
  <si>
    <t>令和4年1月期</t>
    <rPh sb="0" eb="2">
      <t>レイワ</t>
    </rPh>
    <rPh sb="3" eb="4">
      <t>ネン</t>
    </rPh>
    <rPh sb="5" eb="6">
      <t>ガツ</t>
    </rPh>
    <phoneticPr fontId="2"/>
  </si>
  <si>
    <t>令和4年2月期</t>
    <rPh sb="0" eb="2">
      <t>レイワ</t>
    </rPh>
    <rPh sb="3" eb="4">
      <t>ネン</t>
    </rPh>
    <rPh sb="5" eb="6">
      <t>ガツ</t>
    </rPh>
    <phoneticPr fontId="2"/>
  </si>
  <si>
    <t>令和4年3月期</t>
    <rPh sb="0" eb="2">
      <t>レイワ</t>
    </rPh>
    <rPh sb="3" eb="4">
      <t>ネン</t>
    </rPh>
    <rPh sb="5" eb="6">
      <t>ガツ</t>
    </rPh>
    <phoneticPr fontId="2"/>
  </si>
  <si>
    <t>令和4年4月期</t>
    <rPh sb="0" eb="2">
      <t>レイワ</t>
    </rPh>
    <rPh sb="3" eb="4">
      <t>ネン</t>
    </rPh>
    <rPh sb="5" eb="6">
      <t>ガツ</t>
    </rPh>
    <phoneticPr fontId="2"/>
  </si>
  <si>
    <t>令和4年5月期</t>
    <rPh sb="0" eb="2">
      <t>レイワ</t>
    </rPh>
    <rPh sb="3" eb="4">
      <t>ネン</t>
    </rPh>
    <rPh sb="5" eb="6">
      <t>ガツ</t>
    </rPh>
    <phoneticPr fontId="2"/>
  </si>
  <si>
    <t>令和4年6月期</t>
    <rPh sb="0" eb="2">
      <t>レイワ</t>
    </rPh>
    <rPh sb="3" eb="4">
      <t>ネン</t>
    </rPh>
    <rPh sb="5" eb="6">
      <t>ガツ</t>
    </rPh>
    <phoneticPr fontId="2"/>
  </si>
  <si>
    <t>令和4年7月期</t>
    <rPh sb="0" eb="2">
      <t>レイワ</t>
    </rPh>
    <rPh sb="3" eb="4">
      <t>ネン</t>
    </rPh>
    <rPh sb="5" eb="6">
      <t>ガツ</t>
    </rPh>
    <phoneticPr fontId="2"/>
  </si>
  <si>
    <t>令和4年8月期</t>
    <rPh sb="0" eb="2">
      <t>レイワ</t>
    </rPh>
    <rPh sb="3" eb="4">
      <t>ネン</t>
    </rPh>
    <rPh sb="5" eb="6">
      <t>ガツ</t>
    </rPh>
    <phoneticPr fontId="2"/>
  </si>
  <si>
    <t>令和4年9月期</t>
    <rPh sb="0" eb="2">
      <t>レイワ</t>
    </rPh>
    <rPh sb="3" eb="4">
      <t>ネン</t>
    </rPh>
    <rPh sb="5" eb="6">
      <t>ガツ</t>
    </rPh>
    <phoneticPr fontId="2"/>
  </si>
  <si>
    <t>令和3年12月期</t>
    <rPh sb="0" eb="2">
      <t>レイワ</t>
    </rPh>
    <rPh sb="3" eb="4">
      <t>ネン</t>
    </rPh>
    <rPh sb="6" eb="7">
      <t>ガツ</t>
    </rPh>
    <phoneticPr fontId="2"/>
  </si>
  <si>
    <t>様式２（診療所用）</t>
    <rPh sb="4" eb="7">
      <t>シンリョウジョ</t>
    </rPh>
    <rPh sb="7" eb="8">
      <t>ヨウ</t>
    </rPh>
    <phoneticPr fontId="2"/>
  </si>
  <si>
    <t>　新型コロナウイルスワクチン接種の実績報告書（診療所）</t>
    <rPh sb="1" eb="3">
      <t>シンガタ</t>
    </rPh>
    <rPh sb="14" eb="16">
      <t>セッシュ</t>
    </rPh>
    <rPh sb="17" eb="19">
      <t>ジッセキ</t>
    </rPh>
    <rPh sb="19" eb="22">
      <t>ホウコクショ</t>
    </rPh>
    <rPh sb="23" eb="26">
      <t>シンリョウジョ</t>
    </rPh>
    <phoneticPr fontId="2"/>
  </si>
  <si>
    <t>様式３（診療所用）</t>
    <rPh sb="4" eb="7">
      <t>シンリョウジョ</t>
    </rPh>
    <rPh sb="7" eb="8">
      <t>ヨウ</t>
    </rPh>
    <phoneticPr fontId="2"/>
  </si>
  <si>
    <t>　10月3日から12月4日の期間において、別紙報告書のとおりコロナウイルスワクチンの接種を実施したため、以下のとおり請求する。</t>
    <rPh sb="3" eb="4">
      <t>ガツ</t>
    </rPh>
    <rPh sb="5" eb="6">
      <t>カ</t>
    </rPh>
    <rPh sb="14" eb="16">
      <t>キカン</t>
    </rPh>
    <rPh sb="42" eb="44">
      <t>セッシュ</t>
    </rPh>
    <rPh sb="45" eb="47">
      <t>ジッシ</t>
    </rPh>
    <rPh sb="52" eb="54">
      <t>イカ</t>
    </rPh>
    <rPh sb="58" eb="60">
      <t>セイキュウ</t>
    </rPh>
    <phoneticPr fontId="2"/>
  </si>
  <si>
    <t>10月3日から12月4日の間</t>
    <rPh sb="2" eb="3">
      <t>ガツ</t>
    </rPh>
    <rPh sb="4" eb="5">
      <t>ニチ</t>
    </rPh>
    <rPh sb="13" eb="14">
      <t>アイダ</t>
    </rPh>
    <phoneticPr fontId="2"/>
  </si>
  <si>
    <t>10月3日の週</t>
    <rPh sb="2" eb="3">
      <t>ガツ</t>
    </rPh>
    <rPh sb="4" eb="5">
      <t>ニチ</t>
    </rPh>
    <rPh sb="6" eb="7">
      <t>シュウ</t>
    </rPh>
    <phoneticPr fontId="2"/>
  </si>
  <si>
    <t>10月10日の週</t>
    <rPh sb="2" eb="3">
      <t>ガツ</t>
    </rPh>
    <rPh sb="5" eb="6">
      <t>ニチ</t>
    </rPh>
    <rPh sb="7" eb="8">
      <t>シュウ</t>
    </rPh>
    <phoneticPr fontId="2"/>
  </si>
  <si>
    <t>10月17日の週</t>
    <rPh sb="2" eb="3">
      <t>ガツ</t>
    </rPh>
    <rPh sb="5" eb="6">
      <t>ニチ</t>
    </rPh>
    <rPh sb="7" eb="8">
      <t>シュウ</t>
    </rPh>
    <phoneticPr fontId="2"/>
  </si>
  <si>
    <t>10月24日の週</t>
    <rPh sb="2" eb="3">
      <t>ガツ</t>
    </rPh>
    <rPh sb="5" eb="6">
      <t>ニチ</t>
    </rPh>
    <rPh sb="7" eb="8">
      <t>シュウ</t>
    </rPh>
    <phoneticPr fontId="2"/>
  </si>
  <si>
    <t>10月31日の週</t>
    <rPh sb="2" eb="3">
      <t>ガツ</t>
    </rPh>
    <rPh sb="5" eb="6">
      <t>ニチ</t>
    </rPh>
    <rPh sb="7" eb="8">
      <t>シュウ</t>
    </rPh>
    <phoneticPr fontId="2"/>
  </si>
  <si>
    <t>11月7日の週</t>
    <rPh sb="2" eb="3">
      <t>ガツ</t>
    </rPh>
    <rPh sb="4" eb="5">
      <t>ニチ</t>
    </rPh>
    <rPh sb="6" eb="7">
      <t>シュウ</t>
    </rPh>
    <phoneticPr fontId="2"/>
  </si>
  <si>
    <t>11月14日の週</t>
    <rPh sb="2" eb="3">
      <t>ガツ</t>
    </rPh>
    <rPh sb="5" eb="6">
      <t>ニチ</t>
    </rPh>
    <rPh sb="7" eb="8">
      <t>シュウ</t>
    </rPh>
    <phoneticPr fontId="2"/>
  </si>
  <si>
    <t>11月21日の週</t>
    <rPh sb="2" eb="3">
      <t>ガツ</t>
    </rPh>
    <rPh sb="5" eb="6">
      <t>ニチ</t>
    </rPh>
    <rPh sb="7" eb="8">
      <t>シュウ</t>
    </rPh>
    <phoneticPr fontId="2"/>
  </si>
  <si>
    <t>11月28日の週</t>
    <rPh sb="2" eb="3">
      <t>ガツ</t>
    </rPh>
    <rPh sb="5" eb="6">
      <t>ニチ</t>
    </rPh>
    <rPh sb="7" eb="8">
      <t>シュウ</t>
    </rPh>
    <phoneticPr fontId="2"/>
  </si>
  <si>
    <t>　10月3日から11月30日の期間において、別紙報告書のとおりコロナウイルスワクチンの接種を実施したため、以下のとおり請求する。</t>
    <rPh sb="3" eb="4">
      <t>ガツ</t>
    </rPh>
    <rPh sb="5" eb="6">
      <t>カ</t>
    </rPh>
    <rPh sb="15" eb="17">
      <t>キカン</t>
    </rPh>
    <rPh sb="43" eb="45">
      <t>セッシュ</t>
    </rPh>
    <rPh sb="46" eb="48">
      <t>ジッシ</t>
    </rPh>
    <rPh sb="53" eb="55">
      <t>イカ</t>
    </rPh>
    <rPh sb="59" eb="61">
      <t>セイキュウ</t>
    </rPh>
    <phoneticPr fontId="2"/>
  </si>
  <si>
    <t>10月3日から11月30日の間</t>
    <rPh sb="2" eb="3">
      <t>ガツ</t>
    </rPh>
    <rPh sb="4" eb="5">
      <t>カ</t>
    </rPh>
    <rPh sb="14" eb="15">
      <t>アイダ</t>
    </rPh>
    <phoneticPr fontId="2"/>
  </si>
  <si>
    <t>様式２（病院用）</t>
    <rPh sb="4" eb="6">
      <t>ビョウイン</t>
    </rPh>
    <rPh sb="6" eb="7">
      <t>ヨウ</t>
    </rPh>
    <phoneticPr fontId="2"/>
  </si>
  <si>
    <t>(1/3)</t>
    <phoneticPr fontId="2"/>
  </si>
  <si>
    <r>
      <t>時間外の接種</t>
    </r>
    <r>
      <rPr>
        <sz val="11"/>
        <color theme="1"/>
        <rFont val="游ゴシック"/>
        <family val="3"/>
        <charset val="128"/>
        <scheme val="minor"/>
      </rPr>
      <t>（予診のみも含める）</t>
    </r>
    <rPh sb="0" eb="3">
      <t>ジカンガイ</t>
    </rPh>
    <rPh sb="4" eb="6">
      <t>セッシュ</t>
    </rPh>
    <rPh sb="7" eb="9">
      <t>ヨシン</t>
    </rPh>
    <rPh sb="12" eb="13">
      <t>フク</t>
    </rPh>
    <phoneticPr fontId="2"/>
  </si>
  <si>
    <r>
      <t>休日の接種</t>
    </r>
    <r>
      <rPr>
        <sz val="11"/>
        <color theme="1"/>
        <rFont val="游ゴシック"/>
        <family val="3"/>
        <charset val="128"/>
        <scheme val="minor"/>
      </rPr>
      <t>（予診のみも含める）</t>
    </r>
    <rPh sb="0" eb="2">
      <t>キュウジツ</t>
    </rPh>
    <rPh sb="3" eb="5">
      <t>セッシュ</t>
    </rPh>
    <phoneticPr fontId="2"/>
  </si>
  <si>
    <t>(3/3)</t>
    <phoneticPr fontId="2"/>
  </si>
  <si>
    <t>様式３（病院用）</t>
    <rPh sb="4" eb="6">
      <t>ビョウイン</t>
    </rPh>
    <rPh sb="6" eb="7">
      <t>ヨウ</t>
    </rPh>
    <phoneticPr fontId="2"/>
  </si>
  <si>
    <t>　10月3日から12月4日の期間において、別紙報告書のとおりコロナウイルスワクチンの接種を実施したため、以下のとおり請求する。</t>
    <rPh sb="14" eb="16">
      <t>キカン</t>
    </rPh>
    <rPh sb="42" eb="44">
      <t>セッシュ</t>
    </rPh>
    <rPh sb="45" eb="47">
      <t>ジッシ</t>
    </rPh>
    <rPh sb="52" eb="54">
      <t>イカ</t>
    </rPh>
    <rPh sb="58" eb="60">
      <t>セイキュウ</t>
    </rPh>
    <phoneticPr fontId="2"/>
  </si>
  <si>
    <t>　10月3日から11月30日の期間において、別紙報告書のとおりコロナウイルスワクチンの接種を実施したため、以下のとおり請求する。</t>
    <rPh sb="15" eb="17">
      <t>キカン</t>
    </rPh>
    <rPh sb="43" eb="45">
      <t>セッシュ</t>
    </rPh>
    <rPh sb="46" eb="48">
      <t>ジッシ</t>
    </rPh>
    <rPh sb="53" eb="55">
      <t>イカ</t>
    </rPh>
    <rPh sb="59" eb="61">
      <t>セイキュウ</t>
    </rPh>
    <phoneticPr fontId="2"/>
  </si>
  <si>
    <t>10月3日から11月30日の間</t>
    <rPh sb="14" eb="15">
      <t>アイダ</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</si>
</sst>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5" formatCode="&quot;¥&quot;#,##0;&quot;¥&quot;\-#,##0"/>
    <numFmt numFmtId="176" formatCode="m/d"/>
    <numFmt numFmtId="177" formatCode="General&quot;回&quot;"/>
    <numFmt numFmtId="178" formatCode="General&quot;日&quot;"/>
    <numFmt numFmtId="179" formatCode="General&quot;週&quot;"/>
    <numFmt numFmtId="180" formatCode="General&quot;時間&quot;"/>
    <numFmt numFmtId="181" formatCode="#,##0&quot;円&quot;;[Red]\-#,##0"/>
    <numFmt numFmtId="182" formatCode="#,##0&quot;回&quot;;[Red]\-#,##0"/>
    <numFmt numFmtId="183" formatCode="m/d;@"/>
  </numFmts>
  <fonts count="3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1"/>
      <name val="游ゴシック"/>
      <family val="3"/>
      <charset val="128"/>
      <scheme val="minor"/>
    </font>
    <font>
      <sz val="6"/>
      <name val="游ゴシック"/>
      <family val="3"/>
      <charset val="128"/>
      <scheme val="minor"/>
    </font>
    <font>
      <b/>
      <sz val="24"/>
      <color theme="1"/>
      <name val="游ゴシック"/>
      <family val="3"/>
      <charset val="128"/>
      <scheme val="minor"/>
    </font>
    <font>
      <sz val="16"/>
      <name val="游ゴシック"/>
      <family val="3"/>
      <charset val="128"/>
      <scheme val="minor"/>
    </font>
    <font>
      <sz val="14"/>
      <color theme="1"/>
      <name val="游ゴシック"/>
      <family val="3"/>
      <charset val="128"/>
      <scheme val="minor"/>
    </font>
    <font>
      <sz val="18"/>
      <color theme="1"/>
      <name val="游ゴシック"/>
      <family val="3"/>
      <charset val="128"/>
      <scheme val="minor"/>
    </font>
    <font>
      <sz val="20"/>
      <color theme="1"/>
      <name val="游ゴシック"/>
      <family val="3"/>
      <charset val="128"/>
      <scheme val="minor"/>
    </font>
    <font>
      <sz val="22"/>
      <color theme="1"/>
      <name val="游ゴシック"/>
      <family val="3"/>
      <charset val="128"/>
      <scheme val="minor"/>
    </font>
    <font>
      <sz val="26"/>
      <name val="游ゴシック"/>
      <family val="3"/>
      <charset val="128"/>
      <scheme val="minor"/>
    </font>
    <font>
      <sz val="26"/>
      <color theme="1"/>
      <name val="游ゴシック"/>
      <family val="3"/>
      <charset val="128"/>
      <scheme val="minor"/>
    </font>
    <font>
      <sz val="16"/>
      <color theme="1"/>
      <name val="游ゴシック"/>
      <family val="2"/>
      <charset val="128"/>
      <scheme val="minor"/>
    </font>
    <font>
      <sz val="16"/>
      <color theme="1"/>
      <name val="游ゴシック"/>
      <family val="3"/>
      <charset val="128"/>
      <scheme val="minor"/>
    </font>
    <font>
      <sz val="18"/>
      <color theme="1"/>
      <name val="游ゴシック"/>
      <family val="2"/>
      <charset val="128"/>
      <scheme val="minor"/>
    </font>
    <font>
      <b/>
      <sz val="16"/>
      <color theme="1"/>
      <name val="游ゴシック"/>
      <family val="3"/>
      <charset val="128"/>
      <scheme val="minor"/>
    </font>
    <font>
      <b/>
      <sz val="22"/>
      <color theme="1"/>
      <name val="游ゴシック"/>
      <family val="3"/>
      <charset val="128"/>
      <scheme val="minor"/>
    </font>
    <font>
      <sz val="12"/>
      <color theme="1"/>
      <name val="游ゴシック"/>
      <family val="2"/>
      <charset val="128"/>
      <scheme val="minor"/>
    </font>
    <font>
      <sz val="14"/>
      <color theme="1"/>
      <name val="游ゴシック"/>
      <family val="2"/>
      <charset val="128"/>
      <scheme val="minor"/>
    </font>
    <font>
      <b/>
      <sz val="16"/>
      <color indexed="81"/>
      <name val="ＭＳ Ｐゴシック"/>
      <family val="3"/>
      <charset val="128"/>
    </font>
    <font>
      <sz val="12"/>
      <color theme="1"/>
      <name val="游ゴシック"/>
      <family val="3"/>
      <charset val="128"/>
      <scheme val="minor"/>
    </font>
    <font>
      <b/>
      <sz val="14"/>
      <color theme="0"/>
      <name val="游ゴシック"/>
      <family val="3"/>
      <charset val="128"/>
      <scheme val="minor"/>
    </font>
    <font>
      <b/>
      <sz val="28"/>
      <color theme="1"/>
      <name val="游ゴシック"/>
      <family val="3"/>
      <charset val="128"/>
      <scheme val="minor"/>
    </font>
    <font>
      <sz val="10"/>
      <color theme="1"/>
      <name val="游ゴシック"/>
      <family val="3"/>
      <charset val="128"/>
      <scheme val="minor"/>
    </font>
    <font>
      <b/>
      <sz val="20"/>
      <color theme="1"/>
      <name val="游ゴシック"/>
      <family val="3"/>
      <charset val="128"/>
      <scheme val="minor"/>
    </font>
    <font>
      <sz val="22"/>
      <name val="游ゴシック"/>
      <family val="3"/>
      <charset val="128"/>
      <scheme val="minor"/>
    </font>
    <font>
      <sz val="20"/>
      <color theme="1"/>
      <name val="游ゴシック"/>
      <family val="2"/>
      <charset val="128"/>
      <scheme val="minor"/>
    </font>
    <font>
      <sz val="22"/>
      <color theme="1"/>
      <name val="游ゴシック"/>
      <family val="2"/>
      <charset val="128"/>
      <scheme val="minor"/>
    </font>
    <font>
      <sz val="24"/>
      <color theme="1"/>
      <name val="游ゴシック"/>
      <family val="3"/>
      <charset val="128"/>
      <scheme val="minor"/>
    </font>
    <font>
      <sz val="24"/>
      <name val="游ゴシック"/>
      <family val="3"/>
      <charset val="128"/>
      <scheme val="minor"/>
    </font>
    <font>
      <sz val="28"/>
      <color theme="1"/>
      <name val="游ゴシック"/>
      <family val="3"/>
      <charset val="128"/>
      <scheme val="minor"/>
    </font>
    <font>
      <sz val="36"/>
      <name val="游ゴシック"/>
      <family val="3"/>
      <charset val="128"/>
      <scheme val="minor"/>
    </font>
    <font>
      <sz val="36"/>
      <color theme="1"/>
      <name val="游ゴシック"/>
      <family val="3"/>
      <charset val="128"/>
      <scheme val="minor"/>
    </font>
    <font>
      <b/>
      <sz val="36"/>
      <color theme="1"/>
      <name val="游ゴシック"/>
      <family val="3"/>
      <charset val="128"/>
      <scheme val="minor"/>
    </font>
    <font>
      <b/>
      <sz val="22"/>
      <color theme="1"/>
      <name val="游ゴシック"/>
      <family val="2"/>
      <charset val="128"/>
      <scheme val="minor"/>
    </font>
    <font>
      <b/>
      <sz val="19"/>
      <color theme="1"/>
      <name val="游ゴシック"/>
      <family val="3"/>
      <charset val="128"/>
      <scheme val="minor"/>
    </font>
  </fonts>
  <fills count="6">
    <fill>
      <patternFill patternType="none"/>
    </fill>
    <fill>
      <patternFill patternType="gray125"/>
    </fill>
    <fill>
      <patternFill patternType="solid">
        <fgColor theme="1"/>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theme="0" tint="-0.14999847407452621"/>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double">
        <color indexed="64"/>
      </top>
      <bottom style="thin">
        <color indexed="64"/>
      </bottom>
      <diagonal/>
    </border>
    <border>
      <left/>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auto="1"/>
      </bottom>
      <diagonal/>
    </border>
    <border>
      <left style="medium">
        <color indexed="64"/>
      </left>
      <right/>
      <top/>
      <bottom style="thin">
        <color auto="1"/>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254">
    <xf numFmtId="0" fontId="0" fillId="0" borderId="0" xfId="0">
      <alignment vertical="center"/>
    </xf>
    <xf numFmtId="0" fontId="3" fillId="0" borderId="0" xfId="2" applyFont="1" applyBorder="1">
      <alignment vertical="center"/>
    </xf>
    <xf numFmtId="0" fontId="4" fillId="0" borderId="0" xfId="2" applyFont="1" applyBorder="1">
      <alignment vertical="center"/>
    </xf>
    <xf numFmtId="0" fontId="3" fillId="0" borderId="0" xfId="2" applyFont="1" applyBorder="1" applyAlignment="1">
      <alignment vertical="center"/>
    </xf>
    <xf numFmtId="0" fontId="3" fillId="0" borderId="0" xfId="2" applyFont="1" applyBorder="1" applyAlignment="1">
      <alignment horizontal="right" vertical="center"/>
    </xf>
    <xf numFmtId="0" fontId="4" fillId="0" borderId="0" xfId="2" applyFont="1" applyBorder="1" applyAlignment="1">
      <alignment vertical="top" wrapText="1"/>
    </xf>
    <xf numFmtId="0" fontId="7" fillId="0" borderId="0" xfId="2" applyFont="1" applyBorder="1" applyAlignment="1">
      <alignment vertical="top" wrapText="1"/>
    </xf>
    <xf numFmtId="0" fontId="0" fillId="0" borderId="0" xfId="0" applyBorder="1">
      <alignment vertical="center"/>
    </xf>
    <xf numFmtId="0" fontId="0" fillId="0" borderId="0" xfId="0" applyBorder="1" applyAlignment="1">
      <alignment horizontal="center" vertical="center"/>
    </xf>
    <xf numFmtId="0" fontId="6" fillId="0" borderId="0" xfId="2" applyFont="1" applyBorder="1" applyAlignment="1">
      <alignment horizontal="center" vertical="center"/>
    </xf>
    <xf numFmtId="0" fontId="8" fillId="0" borderId="0" xfId="0" applyFont="1">
      <alignment vertical="center"/>
    </xf>
    <xf numFmtId="0" fontId="12" fillId="0" borderId="7" xfId="2" applyFont="1" applyBorder="1">
      <alignment vertical="center"/>
    </xf>
    <xf numFmtId="0" fontId="13" fillId="0" borderId="7" xfId="0" applyFont="1" applyBorder="1">
      <alignment vertical="center"/>
    </xf>
    <xf numFmtId="0" fontId="14" fillId="0" borderId="0" xfId="0" applyFont="1">
      <alignment vertical="center"/>
    </xf>
    <xf numFmtId="0" fontId="15" fillId="0" borderId="0" xfId="0" applyFont="1" applyAlignment="1">
      <alignment horizontal="center" vertical="center"/>
    </xf>
    <xf numFmtId="38" fontId="15" fillId="0" borderId="0" xfId="1" applyFont="1" applyAlignment="1">
      <alignment horizontal="right" vertical="center"/>
    </xf>
    <xf numFmtId="0" fontId="11" fillId="0" borderId="0" xfId="2" applyFont="1" applyBorder="1">
      <alignment vertical="center"/>
    </xf>
    <xf numFmtId="0" fontId="16" fillId="0" borderId="0" xfId="0" applyFont="1">
      <alignment vertical="center"/>
    </xf>
    <xf numFmtId="0" fontId="17" fillId="0" borderId="0" xfId="0" applyFont="1">
      <alignment vertical="center"/>
    </xf>
    <xf numFmtId="0" fontId="18" fillId="0" borderId="0" xfId="0" applyFont="1">
      <alignment vertical="center"/>
    </xf>
    <xf numFmtId="0" fontId="16" fillId="0" borderId="0" xfId="0" applyFont="1" applyAlignment="1">
      <alignment horizontal="center" vertical="center"/>
    </xf>
    <xf numFmtId="0" fontId="8" fillId="0" borderId="0" xfId="0" applyFont="1" applyBorder="1">
      <alignment vertical="center"/>
    </xf>
    <xf numFmtId="0" fontId="20" fillId="0" borderId="0" xfId="0" applyFont="1">
      <alignment vertical="center"/>
    </xf>
    <xf numFmtId="176" fontId="23" fillId="2" borderId="1" xfId="0" applyNumberFormat="1" applyFont="1" applyFill="1" applyBorder="1" applyAlignment="1">
      <alignment horizontal="center" vertical="center"/>
    </xf>
    <xf numFmtId="0" fontId="8" fillId="0" borderId="1" xfId="0" applyFont="1" applyBorder="1">
      <alignment vertical="center"/>
    </xf>
    <xf numFmtId="38" fontId="8" fillId="0" borderId="1" xfId="1" applyFont="1" applyBorder="1">
      <alignment vertical="center"/>
    </xf>
    <xf numFmtId="38" fontId="8" fillId="4" borderId="1" xfId="1" applyFont="1" applyFill="1" applyBorder="1">
      <alignment vertical="center"/>
    </xf>
    <xf numFmtId="0" fontId="8" fillId="4" borderId="1" xfId="0" applyFont="1" applyFill="1" applyBorder="1">
      <alignment vertical="center"/>
    </xf>
    <xf numFmtId="38" fontId="8" fillId="0" borderId="0" xfId="1" applyFont="1" applyBorder="1">
      <alignment vertical="center"/>
    </xf>
    <xf numFmtId="0" fontId="8" fillId="0" borderId="0" xfId="0" applyFont="1" applyBorder="1" applyAlignment="1">
      <alignment horizontal="left" vertical="center"/>
    </xf>
    <xf numFmtId="0" fontId="9" fillId="0" borderId="0" xfId="0" applyFont="1" applyBorder="1">
      <alignment vertical="center"/>
    </xf>
    <xf numFmtId="38" fontId="9" fillId="0" borderId="0" xfId="1" applyFont="1" applyBorder="1" applyAlignment="1">
      <alignment horizontal="right" vertical="center"/>
    </xf>
    <xf numFmtId="38" fontId="9" fillId="0" borderId="0" xfId="1" applyFont="1" applyBorder="1" applyAlignment="1">
      <alignment horizontal="center" vertical="center"/>
    </xf>
    <xf numFmtId="0" fontId="14" fillId="0" borderId="0" xfId="0" applyFont="1" applyBorder="1">
      <alignment vertical="center"/>
    </xf>
    <xf numFmtId="38" fontId="22" fillId="0" borderId="0" xfId="1" applyFont="1" applyBorder="1" applyAlignment="1">
      <alignment horizontal="center" vertical="center"/>
    </xf>
    <xf numFmtId="38" fontId="22" fillId="4" borderId="15" xfId="1" applyFont="1" applyFill="1" applyBorder="1" applyAlignment="1">
      <alignment horizontal="center" vertical="center"/>
    </xf>
    <xf numFmtId="38" fontId="8" fillId="3" borderId="1" xfId="1" applyFont="1" applyFill="1" applyBorder="1" applyAlignment="1">
      <alignment horizontal="center" vertical="center"/>
    </xf>
    <xf numFmtId="38" fontId="8" fillId="4" borderId="8" xfId="1" applyFont="1" applyFill="1" applyBorder="1">
      <alignment vertical="center"/>
    </xf>
    <xf numFmtId="178" fontId="8" fillId="0" borderId="1" xfId="0" applyNumberFormat="1" applyFont="1" applyFill="1" applyBorder="1">
      <alignment vertical="center"/>
    </xf>
    <xf numFmtId="0" fontId="26" fillId="0" borderId="0" xfId="0" applyFont="1" applyAlignment="1">
      <alignment horizontal="right" vertical="center"/>
    </xf>
    <xf numFmtId="0" fontId="22" fillId="0" borderId="1" xfId="0" applyFont="1" applyBorder="1" applyAlignment="1">
      <alignment vertical="center" wrapText="1"/>
    </xf>
    <xf numFmtId="0" fontId="8" fillId="0" borderId="1" xfId="0" applyFont="1" applyBorder="1" applyAlignment="1">
      <alignment vertical="center" wrapText="1"/>
    </xf>
    <xf numFmtId="0" fontId="10" fillId="0" borderId="0" xfId="0" applyFont="1">
      <alignment vertical="center"/>
    </xf>
    <xf numFmtId="0" fontId="29" fillId="0" borderId="0" xfId="0" applyFont="1">
      <alignment vertical="center"/>
    </xf>
    <xf numFmtId="0" fontId="11" fillId="0" borderId="7" xfId="0" applyFont="1" applyBorder="1">
      <alignment vertical="center"/>
    </xf>
    <xf numFmtId="0" fontId="11" fillId="0" borderId="2" xfId="0" applyFont="1" applyFill="1" applyBorder="1">
      <alignment vertical="center"/>
    </xf>
    <xf numFmtId="0" fontId="11" fillId="0" borderId="3" xfId="0" applyFont="1" applyFill="1" applyBorder="1">
      <alignment vertical="center"/>
    </xf>
    <xf numFmtId="0" fontId="11" fillId="0" borderId="3" xfId="0" applyFont="1" applyBorder="1">
      <alignment vertical="center"/>
    </xf>
    <xf numFmtId="0" fontId="11" fillId="0" borderId="4" xfId="0" applyFont="1" applyBorder="1">
      <alignment vertical="center"/>
    </xf>
    <xf numFmtId="0" fontId="11" fillId="0" borderId="1" xfId="0" applyFont="1" applyBorder="1">
      <alignment vertical="center"/>
    </xf>
    <xf numFmtId="0" fontId="30" fillId="0" borderId="0" xfId="2" applyFont="1" applyBorder="1">
      <alignment vertical="center"/>
    </xf>
    <xf numFmtId="0" fontId="30" fillId="0" borderId="0" xfId="0" applyFont="1">
      <alignment vertical="center"/>
    </xf>
    <xf numFmtId="179" fontId="11" fillId="0" borderId="0" xfId="0" applyNumberFormat="1" applyFont="1">
      <alignment vertical="center"/>
    </xf>
    <xf numFmtId="177" fontId="11" fillId="0" borderId="0" xfId="0" applyNumberFormat="1" applyFont="1">
      <alignment vertical="center"/>
    </xf>
    <xf numFmtId="178" fontId="11" fillId="0" borderId="9" xfId="1" applyNumberFormat="1" applyFont="1" applyBorder="1">
      <alignment vertical="center"/>
    </xf>
    <xf numFmtId="0" fontId="11" fillId="0" borderId="0" xfId="0" applyFont="1" applyBorder="1">
      <alignment vertical="center"/>
    </xf>
    <xf numFmtId="178" fontId="11" fillId="0" borderId="3" xfId="1" applyNumberFormat="1" applyFont="1" applyBorder="1">
      <alignment vertical="center"/>
    </xf>
    <xf numFmtId="0" fontId="11" fillId="0" borderId="16" xfId="0" applyFont="1" applyBorder="1">
      <alignment vertical="center"/>
    </xf>
    <xf numFmtId="178" fontId="11" fillId="0" borderId="16" xfId="1" applyNumberFormat="1" applyFont="1" applyBorder="1">
      <alignment vertical="center"/>
    </xf>
    <xf numFmtId="38" fontId="11" fillId="0" borderId="0" xfId="1" applyFont="1" applyBorder="1" applyAlignment="1">
      <alignment horizontal="right" vertical="center"/>
    </xf>
    <xf numFmtId="0" fontId="6" fillId="0" borderId="0" xfId="0" applyFont="1">
      <alignment vertical="center"/>
    </xf>
    <xf numFmtId="0" fontId="24" fillId="0" borderId="0" xfId="0" applyFont="1">
      <alignment vertical="center"/>
    </xf>
    <xf numFmtId="0" fontId="33" fillId="0" borderId="7" xfId="2" applyFont="1" applyBorder="1">
      <alignment vertical="center"/>
    </xf>
    <xf numFmtId="0" fontId="34" fillId="0" borderId="7" xfId="0" applyFont="1" applyBorder="1">
      <alignment vertical="center"/>
    </xf>
    <xf numFmtId="0" fontId="0" fillId="0" borderId="7" xfId="0" applyBorder="1">
      <alignment vertical="center"/>
    </xf>
    <xf numFmtId="0" fontId="36" fillId="0" borderId="0" xfId="0" applyFont="1" applyAlignment="1">
      <alignment horizontal="right" vertical="center"/>
    </xf>
    <xf numFmtId="178" fontId="11" fillId="0" borderId="9" xfId="1" applyNumberFormat="1" applyFont="1" applyBorder="1" applyAlignment="1">
      <alignment horizontal="right" vertical="center"/>
    </xf>
    <xf numFmtId="178" fontId="11" fillId="0" borderId="3" xfId="1" applyNumberFormat="1" applyFont="1" applyBorder="1" applyAlignment="1">
      <alignment horizontal="right" vertical="center"/>
    </xf>
    <xf numFmtId="178" fontId="11" fillId="0" borderId="16" xfId="1" applyNumberFormat="1" applyFont="1" applyBorder="1" applyAlignment="1">
      <alignment horizontal="right" vertical="center"/>
    </xf>
    <xf numFmtId="0" fontId="36" fillId="0" borderId="0" xfId="0" applyFont="1">
      <alignment vertical="center"/>
    </xf>
    <xf numFmtId="0" fontId="32" fillId="0" borderId="0" xfId="0" applyFont="1">
      <alignment vertical="center"/>
    </xf>
    <xf numFmtId="0" fontId="9" fillId="0" borderId="0" xfId="0" applyFont="1" applyAlignment="1">
      <alignment horizontal="center" vertical="center"/>
    </xf>
    <xf numFmtId="0" fontId="28" fillId="0" borderId="7" xfId="0" applyFont="1" applyBorder="1">
      <alignment vertical="center"/>
    </xf>
    <xf numFmtId="0" fontId="11" fillId="3" borderId="7" xfId="2" applyFont="1" applyFill="1" applyBorder="1">
      <alignment vertical="center"/>
    </xf>
    <xf numFmtId="40" fontId="8" fillId="3" borderId="1" xfId="1" applyNumberFormat="1" applyFont="1" applyFill="1" applyBorder="1" applyAlignment="1">
      <alignment horizontal="center" vertical="center"/>
    </xf>
    <xf numFmtId="0" fontId="10" fillId="0" borderId="0" xfId="0" applyFont="1" applyBorder="1">
      <alignment vertical="center"/>
    </xf>
    <xf numFmtId="0" fontId="10" fillId="0" borderId="18" xfId="0" applyFont="1" applyBorder="1">
      <alignment vertical="center"/>
    </xf>
    <xf numFmtId="0" fontId="8" fillId="0" borderId="8" xfId="0" applyFont="1" applyBorder="1" applyAlignment="1">
      <alignment vertical="center" wrapText="1"/>
    </xf>
    <xf numFmtId="0" fontId="8" fillId="4" borderId="1" xfId="0" applyFont="1" applyFill="1" applyBorder="1" applyAlignment="1">
      <alignment vertical="center" wrapText="1"/>
    </xf>
    <xf numFmtId="0" fontId="8" fillId="4" borderId="1" xfId="0" applyFont="1" applyFill="1" applyBorder="1" applyAlignment="1">
      <alignment horizontal="center" vertical="center" wrapText="1"/>
    </xf>
    <xf numFmtId="0" fontId="26" fillId="5" borderId="0" xfId="0" applyFont="1" applyFill="1">
      <alignment vertical="center"/>
    </xf>
    <xf numFmtId="0" fontId="37" fillId="0" borderId="0" xfId="0" applyFont="1">
      <alignment vertical="center"/>
    </xf>
    <xf numFmtId="0" fontId="26" fillId="0" borderId="18" xfId="0" applyFont="1" applyBorder="1">
      <alignment vertical="center"/>
    </xf>
    <xf numFmtId="0" fontId="26" fillId="0" borderId="0" xfId="0" applyFont="1">
      <alignment vertical="center"/>
    </xf>
    <xf numFmtId="0" fontId="17" fillId="0" borderId="0" xfId="0" applyFont="1" applyAlignment="1">
      <alignment vertical="top"/>
    </xf>
    <xf numFmtId="0" fontId="26" fillId="0" borderId="0" xfId="0" applyFont="1" applyAlignment="1">
      <alignment horizontal="center" vertical="center"/>
    </xf>
    <xf numFmtId="0" fontId="26" fillId="0" borderId="0" xfId="0" applyFont="1" applyFill="1">
      <alignment vertical="center"/>
    </xf>
    <xf numFmtId="0" fontId="10" fillId="0" borderId="0" xfId="0" applyFont="1" applyFill="1">
      <alignment vertical="center"/>
    </xf>
    <xf numFmtId="0" fontId="0" fillId="0" borderId="0" xfId="0" applyFill="1">
      <alignment vertical="center"/>
    </xf>
    <xf numFmtId="0" fontId="26" fillId="0" borderId="0" xfId="0" applyFont="1" applyBorder="1">
      <alignment vertical="center"/>
    </xf>
    <xf numFmtId="0" fontId="17" fillId="0" borderId="0" xfId="0" applyFont="1" applyAlignment="1">
      <alignment horizontal="right" vertical="center"/>
    </xf>
    <xf numFmtId="38" fontId="15" fillId="0" borderId="15" xfId="1" applyFont="1" applyBorder="1" applyAlignment="1">
      <alignment horizontal="center" vertical="center"/>
    </xf>
    <xf numFmtId="0" fontId="15" fillId="4" borderId="8" xfId="0" applyFont="1" applyFill="1" applyBorder="1">
      <alignment vertical="center"/>
    </xf>
    <xf numFmtId="0" fontId="15" fillId="4" borderId="15" xfId="0" applyFont="1" applyFill="1" applyBorder="1">
      <alignment vertical="center"/>
    </xf>
    <xf numFmtId="38" fontId="15" fillId="4" borderId="1" xfId="1" applyFont="1" applyFill="1" applyBorder="1">
      <alignment vertical="center"/>
    </xf>
    <xf numFmtId="38" fontId="15" fillId="4" borderId="8" xfId="1" applyFont="1" applyFill="1" applyBorder="1">
      <alignment vertical="center"/>
    </xf>
    <xf numFmtId="38" fontId="15" fillId="4" borderId="15" xfId="1" applyFont="1" applyFill="1" applyBorder="1" applyAlignment="1">
      <alignment horizontal="center" vertical="center"/>
    </xf>
    <xf numFmtId="178" fontId="15" fillId="0" borderId="1" xfId="0" applyNumberFormat="1" applyFont="1" applyFill="1" applyBorder="1">
      <alignment vertical="center"/>
    </xf>
    <xf numFmtId="0" fontId="15" fillId="4" borderId="1" xfId="0" applyFont="1" applyFill="1" applyBorder="1">
      <alignment vertical="center"/>
    </xf>
    <xf numFmtId="0" fontId="15" fillId="4" borderId="10" xfId="0" applyFont="1" applyFill="1" applyBorder="1">
      <alignment vertical="center"/>
    </xf>
    <xf numFmtId="0" fontId="15" fillId="4" borderId="11" xfId="0" applyFont="1" applyFill="1" applyBorder="1">
      <alignment vertical="center"/>
    </xf>
    <xf numFmtId="0" fontId="18" fillId="0" borderId="0" xfId="0" applyFont="1" applyAlignment="1"/>
    <xf numFmtId="0" fontId="16" fillId="0" borderId="0" xfId="0" applyFont="1" applyAlignment="1">
      <alignment horizontal="center" vertical="top"/>
    </xf>
    <xf numFmtId="0" fontId="8" fillId="0" borderId="1" xfId="0" applyFont="1" applyBorder="1" applyAlignment="1">
      <alignment horizontal="center" vertical="center" wrapText="1"/>
    </xf>
    <xf numFmtId="0" fontId="11" fillId="0" borderId="0" xfId="0" applyFont="1">
      <alignment vertical="center"/>
    </xf>
    <xf numFmtId="0" fontId="9" fillId="0" borderId="0" xfId="0" applyFont="1">
      <alignment vertical="center"/>
    </xf>
    <xf numFmtId="0" fontId="11" fillId="0" borderId="1" xfId="0" applyFont="1" applyBorder="1" applyAlignment="1">
      <alignment horizontal="center" vertical="center"/>
    </xf>
    <xf numFmtId="0" fontId="11" fillId="0" borderId="7" xfId="0" applyFont="1" applyBorder="1" applyAlignment="1">
      <alignment horizontal="left" vertical="top"/>
    </xf>
    <xf numFmtId="0" fontId="0" fillId="0" borderId="0" xfId="0">
      <alignment vertical="center"/>
    </xf>
    <xf numFmtId="181" fontId="11" fillId="0" borderId="9" xfId="1" applyNumberFormat="1" applyFont="1" applyBorder="1" applyAlignment="1">
      <alignment horizontal="right" vertical="center"/>
    </xf>
    <xf numFmtId="38" fontId="8" fillId="0" borderId="1" xfId="1" applyFont="1" applyFill="1" applyBorder="1" applyAlignment="1">
      <alignment horizontal="left" vertical="center"/>
    </xf>
    <xf numFmtId="0" fontId="22" fillId="0" borderId="1" xfId="0" applyFont="1" applyBorder="1" applyAlignment="1">
      <alignment horizontal="center" vertical="center"/>
    </xf>
    <xf numFmtId="180" fontId="11" fillId="0" borderId="16" xfId="1" applyNumberFormat="1" applyFont="1" applyBorder="1" applyAlignment="1">
      <alignment horizontal="right" vertical="center"/>
    </xf>
    <xf numFmtId="181" fontId="11" fillId="0" borderId="16" xfId="1" applyNumberFormat="1" applyFont="1" applyBorder="1" applyAlignment="1">
      <alignment horizontal="right" vertical="center"/>
    </xf>
    <xf numFmtId="180" fontId="11" fillId="0" borderId="9" xfId="1" applyNumberFormat="1" applyFont="1" applyBorder="1" applyAlignment="1">
      <alignment horizontal="right" vertical="center"/>
    </xf>
    <xf numFmtId="180" fontId="11" fillId="0" borderId="3" xfId="1" applyNumberFormat="1" applyFont="1" applyBorder="1" applyAlignment="1">
      <alignment horizontal="right" vertical="center"/>
    </xf>
    <xf numFmtId="181" fontId="11" fillId="0" borderId="3" xfId="1" applyNumberFormat="1" applyFont="1" applyBorder="1" applyAlignment="1">
      <alignment horizontal="right" vertical="center"/>
    </xf>
    <xf numFmtId="0" fontId="11" fillId="0" borderId="7" xfId="2" applyFont="1" applyBorder="1">
      <alignment vertical="center"/>
    </xf>
    <xf numFmtId="38" fontId="15" fillId="0" borderId="8" xfId="1" applyFont="1" applyBorder="1">
      <alignment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38" fontId="8" fillId="4" borderId="12" xfId="1" applyFont="1" applyFill="1" applyBorder="1">
      <alignment vertical="center"/>
    </xf>
    <xf numFmtId="38" fontId="8" fillId="4" borderId="13" xfId="1" applyFont="1" applyFill="1" applyBorder="1">
      <alignment vertical="center"/>
    </xf>
    <xf numFmtId="38" fontId="8" fillId="4" borderId="1" xfId="1" applyFont="1" applyFill="1" applyBorder="1" applyAlignment="1">
      <alignment horizontal="center" vertical="center"/>
    </xf>
    <xf numFmtId="0" fontId="11" fillId="0" borderId="8" xfId="0" applyFont="1" applyBorder="1" applyAlignment="1">
      <alignment horizontal="center" vertical="center"/>
    </xf>
    <xf numFmtId="183" fontId="0" fillId="0" borderId="7" xfId="0" applyNumberFormat="1" applyBorder="1">
      <alignment vertical="center"/>
    </xf>
    <xf numFmtId="183" fontId="0" fillId="0" borderId="22" xfId="0" applyNumberFormat="1" applyBorder="1">
      <alignment vertical="center"/>
    </xf>
    <xf numFmtId="183" fontId="0" fillId="0" borderId="23" xfId="0" applyNumberFormat="1" applyBorder="1">
      <alignment vertical="center"/>
    </xf>
    <xf numFmtId="0" fontId="11" fillId="3" borderId="8" xfId="0" applyFont="1" applyFill="1" applyBorder="1" applyAlignment="1">
      <alignment horizontal="center" vertical="center"/>
    </xf>
    <xf numFmtId="0" fontId="11" fillId="3" borderId="9" xfId="0" applyFont="1" applyFill="1" applyBorder="1" applyAlignment="1">
      <alignment horizontal="center" vertical="center"/>
    </xf>
    <xf numFmtId="0" fontId="11" fillId="3" borderId="15" xfId="0" applyFont="1" applyFill="1" applyBorder="1" applyAlignment="1">
      <alignment horizontal="center" vertical="center"/>
    </xf>
    <xf numFmtId="0" fontId="11" fillId="0" borderId="3" xfId="0" applyFont="1" applyBorder="1" applyAlignment="1">
      <alignment horizontal="center" vertical="center" wrapText="1"/>
    </xf>
    <xf numFmtId="0" fontId="8" fillId="0" borderId="7" xfId="0" applyFont="1" applyBorder="1" applyAlignment="1">
      <alignment horizontal="center" vertical="center" wrapText="1"/>
    </xf>
    <xf numFmtId="0" fontId="10" fillId="0" borderId="7" xfId="0" applyFont="1" applyBorder="1" applyAlignment="1">
      <alignment horizontal="center" vertical="center" wrapText="1"/>
    </xf>
    <xf numFmtId="0" fontId="29" fillId="3" borderId="7" xfId="0" applyFont="1" applyFill="1" applyBorder="1">
      <alignment vertical="center"/>
    </xf>
    <xf numFmtId="0" fontId="11" fillId="3" borderId="7" xfId="0" applyFont="1" applyFill="1" applyBorder="1">
      <alignment vertical="center"/>
    </xf>
    <xf numFmtId="0" fontId="35" fillId="0" borderId="0" xfId="0" applyFont="1" applyAlignment="1">
      <alignment horizontal="right" vertical="center"/>
    </xf>
    <xf numFmtId="0" fontId="22" fillId="0" borderId="7" xfId="0" applyFont="1" applyBorder="1" applyAlignment="1">
      <alignment horizontal="center" vertical="center" wrapText="1"/>
    </xf>
    <xf numFmtId="0" fontId="9" fillId="0" borderId="7" xfId="0" applyFont="1" applyBorder="1" applyAlignment="1">
      <alignment horizontal="center" vertical="center"/>
    </xf>
    <xf numFmtId="182" fontId="11" fillId="0" borderId="0" xfId="1" applyNumberFormat="1" applyFont="1" applyBorder="1">
      <alignment vertical="center"/>
    </xf>
    <xf numFmtId="182" fontId="11" fillId="0" borderId="7" xfId="1" applyNumberFormat="1" applyFont="1" applyBorder="1">
      <alignment vertical="center"/>
    </xf>
    <xf numFmtId="181" fontId="11" fillId="0" borderId="9" xfId="1" applyNumberFormat="1" applyFont="1" applyBorder="1" applyAlignment="1">
      <alignment horizontal="right" vertical="center"/>
    </xf>
    <xf numFmtId="38" fontId="11" fillId="0" borderId="1" xfId="1" applyFont="1" applyBorder="1" applyAlignment="1">
      <alignment horizontal="center" vertical="center"/>
    </xf>
    <xf numFmtId="38" fontId="11" fillId="3" borderId="1" xfId="1" applyFont="1" applyFill="1" applyBorder="1" applyAlignment="1">
      <alignment horizontal="center" vertical="center"/>
    </xf>
    <xf numFmtId="0" fontId="11" fillId="0" borderId="0" xfId="0" applyFont="1">
      <alignment vertical="center"/>
    </xf>
    <xf numFmtId="181" fontId="11" fillId="0" borderId="3" xfId="1" applyNumberFormat="1" applyFont="1" applyBorder="1" applyAlignment="1">
      <alignment horizontal="right" vertical="center"/>
    </xf>
    <xf numFmtId="182" fontId="11" fillId="0" borderId="16" xfId="1" applyNumberFormat="1" applyFont="1" applyBorder="1">
      <alignment vertical="center"/>
    </xf>
    <xf numFmtId="181" fontId="11" fillId="0" borderId="16" xfId="1" applyNumberFormat="1" applyFont="1" applyBorder="1">
      <alignment vertical="center"/>
    </xf>
    <xf numFmtId="0" fontId="27" fillId="0" borderId="0" xfId="2" applyFont="1" applyBorder="1" applyAlignment="1">
      <alignment vertical="top" wrapText="1"/>
    </xf>
    <xf numFmtId="38" fontId="8" fillId="0" borderId="1" xfId="1" applyFont="1" applyFill="1" applyBorder="1" applyAlignment="1">
      <alignment horizontal="left" vertical="center"/>
    </xf>
    <xf numFmtId="0" fontId="9" fillId="0" borderId="3" xfId="0" applyFont="1" applyBorder="1" applyAlignment="1">
      <alignment horizontal="center" vertical="center" wrapText="1"/>
    </xf>
    <xf numFmtId="0" fontId="9" fillId="0" borderId="3" xfId="0" applyFont="1" applyBorder="1" applyAlignment="1">
      <alignment horizontal="center" vertical="center"/>
    </xf>
    <xf numFmtId="0" fontId="11" fillId="0" borderId="3" xfId="0" applyFont="1" applyBorder="1" applyAlignment="1">
      <alignment horizontal="center" vertical="center"/>
    </xf>
    <xf numFmtId="0" fontId="14" fillId="0" borderId="0" xfId="0" applyFont="1" applyAlignment="1">
      <alignment vertical="top" wrapText="1"/>
    </xf>
    <xf numFmtId="0" fontId="11" fillId="3" borderId="9" xfId="2" applyFont="1" applyFill="1" applyBorder="1">
      <alignment vertical="center"/>
    </xf>
    <xf numFmtId="0" fontId="26" fillId="0" borderId="0" xfId="0" applyFont="1" applyAlignment="1">
      <alignment vertical="center"/>
    </xf>
    <xf numFmtId="0" fontId="26" fillId="0" borderId="8" xfId="0" applyFont="1" applyBorder="1">
      <alignment vertical="center"/>
    </xf>
    <xf numFmtId="0" fontId="26" fillId="0" borderId="9" xfId="0" applyFont="1" applyBorder="1">
      <alignment vertical="center"/>
    </xf>
    <xf numFmtId="0" fontId="26" fillId="0" borderId="15" xfId="0" applyFont="1" applyBorder="1">
      <alignment vertical="center"/>
    </xf>
    <xf numFmtId="0" fontId="11" fillId="3" borderId="7" xfId="0" applyFont="1" applyFill="1" applyBorder="1" applyAlignment="1">
      <alignment horizontal="right" vertical="center"/>
    </xf>
    <xf numFmtId="5" fontId="24" fillId="0" borderId="7" xfId="2" applyNumberFormat="1" applyFont="1" applyBorder="1" applyAlignment="1">
      <alignment horizontal="center"/>
    </xf>
    <xf numFmtId="0" fontId="26" fillId="0" borderId="0" xfId="0" applyFont="1" applyFill="1" applyAlignment="1">
      <alignment horizontal="left" vertical="top" wrapText="1"/>
    </xf>
    <xf numFmtId="0" fontId="26" fillId="0" borderId="0" xfId="0" applyFont="1" applyAlignment="1">
      <alignment horizontal="left" vertical="top" wrapText="1"/>
    </xf>
    <xf numFmtId="0" fontId="24" fillId="0" borderId="0" xfId="2" applyFont="1" applyBorder="1" applyAlignment="1">
      <alignment horizontal="center" vertical="center"/>
    </xf>
    <xf numFmtId="0" fontId="19" fillId="0" borderId="1" xfId="0" applyFont="1" applyBorder="1" applyAlignment="1">
      <alignment horizontal="center" vertical="center"/>
    </xf>
    <xf numFmtId="0" fontId="22" fillId="0" borderId="1" xfId="0" applyFont="1" applyBorder="1" applyAlignment="1">
      <alignment horizontal="center" vertical="center"/>
    </xf>
    <xf numFmtId="0" fontId="22" fillId="0" borderId="12" xfId="0" applyFont="1" applyBorder="1" applyAlignment="1">
      <alignment horizontal="center" vertical="center"/>
    </xf>
    <xf numFmtId="0" fontId="22" fillId="0" borderId="13" xfId="0" applyFont="1" applyBorder="1" applyAlignment="1">
      <alignment horizontal="center" vertical="center"/>
    </xf>
    <xf numFmtId="0" fontId="8" fillId="0" borderId="1" xfId="0" applyFont="1" applyBorder="1" applyAlignment="1">
      <alignment horizontal="center" vertical="center"/>
    </xf>
    <xf numFmtId="38" fontId="8" fillId="0" borderId="8" xfId="1" applyFont="1" applyFill="1" applyBorder="1" applyAlignment="1">
      <alignment horizontal="left" vertical="center"/>
    </xf>
    <xf numFmtId="38" fontId="8" fillId="0" borderId="9" xfId="1" applyFont="1" applyFill="1" applyBorder="1" applyAlignment="1">
      <alignment horizontal="left" vertical="center"/>
    </xf>
    <xf numFmtId="38" fontId="8" fillId="0" borderId="15" xfId="1" applyFont="1" applyFill="1" applyBorder="1" applyAlignment="1">
      <alignment horizontal="left" vertical="center"/>
    </xf>
    <xf numFmtId="0" fontId="19" fillId="0" borderId="2"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6" xfId="0" applyFont="1" applyBorder="1" applyAlignment="1">
      <alignment horizontal="center" vertical="center" wrapText="1"/>
    </xf>
    <xf numFmtId="0" fontId="22" fillId="0" borderId="12" xfId="0" applyFont="1" applyBorder="1" applyAlignment="1">
      <alignment horizontal="center" vertical="center" wrapText="1"/>
    </xf>
    <xf numFmtId="0" fontId="22" fillId="0" borderId="14"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38" fontId="15" fillId="4" borderId="2" xfId="1" applyFont="1" applyFill="1" applyBorder="1">
      <alignment vertical="center"/>
    </xf>
    <xf numFmtId="38" fontId="15" fillId="4" borderId="4" xfId="1" applyFont="1" applyFill="1" applyBorder="1">
      <alignment vertical="center"/>
    </xf>
    <xf numFmtId="38" fontId="15" fillId="4" borderId="10" xfId="1" applyFont="1" applyFill="1" applyBorder="1">
      <alignment vertical="center"/>
    </xf>
    <xf numFmtId="38" fontId="15" fillId="4" borderId="11" xfId="1" applyFont="1" applyFill="1" applyBorder="1">
      <alignment vertical="center"/>
    </xf>
    <xf numFmtId="178" fontId="15" fillId="0" borderId="12" xfId="0" applyNumberFormat="1" applyFont="1" applyFill="1" applyBorder="1" applyAlignment="1">
      <alignment vertical="center"/>
    </xf>
    <xf numFmtId="178" fontId="15" fillId="0" borderId="13" xfId="0" applyNumberFormat="1" applyFont="1" applyFill="1" applyBorder="1" applyAlignment="1">
      <alignment vertical="center"/>
    </xf>
    <xf numFmtId="0" fontId="19" fillId="0" borderId="10" xfId="0" applyFont="1" applyBorder="1" applyAlignment="1">
      <alignment horizontal="center" vertical="center" wrapText="1"/>
    </xf>
    <xf numFmtId="0" fontId="19" fillId="0" borderId="11" xfId="0" applyFont="1" applyBorder="1" applyAlignment="1">
      <alignment horizontal="center" vertical="center" wrapText="1"/>
    </xf>
    <xf numFmtId="38" fontId="8" fillId="0" borderId="10" xfId="1" applyFont="1" applyFill="1" applyBorder="1" applyAlignment="1">
      <alignment horizontal="left" vertical="center"/>
    </xf>
    <xf numFmtId="38" fontId="8" fillId="0" borderId="7" xfId="1" applyFont="1" applyFill="1" applyBorder="1" applyAlignment="1">
      <alignment horizontal="left" vertical="center"/>
    </xf>
    <xf numFmtId="38" fontId="8" fillId="0" borderId="11" xfId="1" applyFont="1" applyFill="1" applyBorder="1" applyAlignment="1">
      <alignment horizontal="left" vertical="center"/>
    </xf>
    <xf numFmtId="0" fontId="8" fillId="0" borderId="8" xfId="0" applyFont="1" applyBorder="1" applyAlignment="1">
      <alignment horizontal="left" vertical="center"/>
    </xf>
    <xf numFmtId="0" fontId="8" fillId="0" borderId="9" xfId="0" applyFont="1" applyBorder="1" applyAlignment="1">
      <alignment horizontal="left" vertical="center"/>
    </xf>
    <xf numFmtId="0" fontId="8" fillId="0" borderId="15" xfId="0" applyFont="1" applyBorder="1" applyAlignment="1">
      <alignment horizontal="left" vertical="center"/>
    </xf>
    <xf numFmtId="38" fontId="15" fillId="0" borderId="8" xfId="1" applyFont="1" applyBorder="1">
      <alignment vertical="center"/>
    </xf>
    <xf numFmtId="38" fontId="15" fillId="0" borderId="9" xfId="1" applyFont="1" applyBorder="1">
      <alignment vertical="center"/>
    </xf>
    <xf numFmtId="0" fontId="8" fillId="0" borderId="1" xfId="0" applyFont="1" applyBorder="1" applyAlignment="1">
      <alignment horizontal="left" vertical="center"/>
    </xf>
    <xf numFmtId="0" fontId="15" fillId="0" borderId="9" xfId="0" applyFont="1" applyBorder="1" applyAlignment="1">
      <alignment horizontal="center" vertical="center"/>
    </xf>
    <xf numFmtId="0" fontId="11" fillId="0" borderId="9" xfId="0" applyFont="1" applyBorder="1" applyAlignment="1">
      <alignment horizontal="center" vertical="center"/>
    </xf>
    <xf numFmtId="0" fontId="11" fillId="0" borderId="7" xfId="0" applyFont="1" applyBorder="1" applyAlignment="1">
      <alignment horizontal="center" vertical="center"/>
    </xf>
    <xf numFmtId="181" fontId="11" fillId="0" borderId="9" xfId="1" applyNumberFormat="1" applyFont="1" applyBorder="1">
      <alignment vertical="center"/>
    </xf>
    <xf numFmtId="180" fontId="11" fillId="0" borderId="9" xfId="1" applyNumberFormat="1" applyFont="1" applyBorder="1" applyAlignment="1">
      <alignment horizontal="right" vertical="center"/>
    </xf>
    <xf numFmtId="0" fontId="11" fillId="0" borderId="7" xfId="2" applyFont="1" applyBorder="1">
      <alignment vertical="center"/>
    </xf>
    <xf numFmtId="0" fontId="31" fillId="0" borderId="0" xfId="2" applyFont="1" applyBorder="1" applyAlignment="1">
      <alignment vertical="top" wrapText="1"/>
    </xf>
    <xf numFmtId="5" fontId="35" fillId="0" borderId="7" xfId="2" applyNumberFormat="1" applyFont="1" applyBorder="1" applyAlignment="1">
      <alignment horizontal="center"/>
    </xf>
    <xf numFmtId="0" fontId="11" fillId="0" borderId="0" xfId="0" applyFont="1" applyAlignment="1">
      <alignment vertical="center"/>
    </xf>
    <xf numFmtId="181" fontId="11" fillId="0" borderId="17" xfId="1" applyNumberFormat="1" applyFont="1" applyBorder="1">
      <alignment vertical="center"/>
    </xf>
    <xf numFmtId="180" fontId="11" fillId="0" borderId="3" xfId="1" applyNumberFormat="1" applyFont="1" applyBorder="1" applyAlignment="1">
      <alignment horizontal="right" vertical="center"/>
    </xf>
    <xf numFmtId="0" fontId="11" fillId="3" borderId="8" xfId="0" applyFont="1" applyFill="1" applyBorder="1">
      <alignment vertical="center"/>
    </xf>
    <xf numFmtId="0" fontId="11" fillId="3" borderId="9" xfId="0" applyFont="1" applyFill="1" applyBorder="1">
      <alignment vertical="center"/>
    </xf>
    <xf numFmtId="0" fontId="11" fillId="3" borderId="15" xfId="0" applyFont="1" applyFill="1" applyBorder="1">
      <alignment vertical="center"/>
    </xf>
    <xf numFmtId="38" fontId="11" fillId="3" borderId="1" xfId="1" applyFont="1" applyFill="1" applyBorder="1" applyAlignment="1">
      <alignment horizontal="right" vertical="center"/>
    </xf>
    <xf numFmtId="180" fontId="11" fillId="0" borderId="16" xfId="1" applyNumberFormat="1" applyFont="1" applyBorder="1" applyAlignment="1">
      <alignment horizontal="right" vertical="center"/>
    </xf>
    <xf numFmtId="181" fontId="11" fillId="0" borderId="16" xfId="1" applyNumberFormat="1" applyFont="1" applyBorder="1" applyAlignment="1">
      <alignment horizontal="right" vertical="center"/>
    </xf>
    <xf numFmtId="38" fontId="11" fillId="3" borderId="8" xfId="1" applyFont="1" applyFill="1" applyBorder="1" applyAlignment="1">
      <alignment horizontal="center" vertical="center"/>
    </xf>
    <xf numFmtId="38" fontId="11" fillId="3" borderId="9" xfId="1" applyFont="1" applyFill="1" applyBorder="1" applyAlignment="1">
      <alignment horizontal="center" vertical="center"/>
    </xf>
    <xf numFmtId="38" fontId="11" fillId="3" borderId="15" xfId="1" applyFont="1" applyFill="1" applyBorder="1" applyAlignment="1">
      <alignment horizontal="center" vertical="center"/>
    </xf>
    <xf numFmtId="0" fontId="0" fillId="3" borderId="9" xfId="0" applyFill="1" applyBorder="1">
      <alignment vertical="center"/>
    </xf>
    <xf numFmtId="0" fontId="0" fillId="0" borderId="0" xfId="0">
      <alignment vertical="center"/>
    </xf>
    <xf numFmtId="0" fontId="11" fillId="0" borderId="1" xfId="0" applyFont="1" applyBorder="1" applyAlignment="1">
      <alignment horizontal="center" vertical="center"/>
    </xf>
    <xf numFmtId="0" fontId="11" fillId="0" borderId="7" xfId="0" applyFont="1" applyBorder="1" applyAlignment="1">
      <alignment horizontal="center" vertical="center" wrapText="1"/>
    </xf>
    <xf numFmtId="182" fontId="11" fillId="0" borderId="9" xfId="1" applyNumberFormat="1" applyFont="1" applyBorder="1">
      <alignment vertical="center"/>
    </xf>
    <xf numFmtId="181" fontId="11" fillId="0" borderId="7" xfId="1" applyNumberFormat="1" applyFont="1" applyBorder="1">
      <alignment vertical="center"/>
    </xf>
    <xf numFmtId="181" fontId="11" fillId="0" borderId="7" xfId="1" applyNumberFormat="1" applyFont="1" applyBorder="1" applyAlignment="1">
      <alignment vertical="center"/>
    </xf>
    <xf numFmtId="38" fontId="9" fillId="0" borderId="0" xfId="0" applyNumberFormat="1" applyFont="1">
      <alignment vertical="center"/>
    </xf>
    <xf numFmtId="0" fontId="9" fillId="0" borderId="0" xfId="0" applyFont="1">
      <alignment vertical="center"/>
    </xf>
    <xf numFmtId="38" fontId="8" fillId="0" borderId="12" xfId="1" applyFont="1" applyBorder="1">
      <alignment vertical="center"/>
    </xf>
    <xf numFmtId="38" fontId="8" fillId="0" borderId="13" xfId="1" applyFont="1" applyBorder="1">
      <alignment vertical="center"/>
    </xf>
    <xf numFmtId="0" fontId="8" fillId="3" borderId="12" xfId="0" applyFont="1" applyFill="1" applyBorder="1" applyAlignment="1">
      <alignment horizontal="center" vertical="center"/>
    </xf>
    <xf numFmtId="0" fontId="8" fillId="3" borderId="13" xfId="0" applyFont="1" applyFill="1" applyBorder="1" applyAlignment="1">
      <alignment horizontal="center" vertical="center"/>
    </xf>
    <xf numFmtId="38" fontId="8" fillId="0" borderId="12" xfId="1" applyFont="1" applyBorder="1" applyAlignment="1">
      <alignment vertical="center"/>
    </xf>
    <xf numFmtId="38" fontId="8" fillId="0" borderId="13" xfId="1" applyFont="1" applyBorder="1" applyAlignment="1">
      <alignment vertical="center"/>
    </xf>
    <xf numFmtId="0" fontId="11" fillId="3" borderId="1" xfId="0" applyFont="1" applyFill="1" applyBorder="1">
      <alignment vertical="center"/>
    </xf>
    <xf numFmtId="0" fontId="11" fillId="0" borderId="10" xfId="0" applyFont="1" applyBorder="1" applyAlignment="1">
      <alignment horizontal="left" vertical="top"/>
    </xf>
    <xf numFmtId="0" fontId="11" fillId="0" borderId="7" xfId="0" applyFont="1" applyBorder="1" applyAlignment="1">
      <alignment horizontal="left" vertical="top"/>
    </xf>
    <xf numFmtId="0" fontId="11" fillId="0" borderId="11" xfId="0" applyFont="1" applyBorder="1" applyAlignment="1">
      <alignment horizontal="left" vertical="top"/>
    </xf>
    <xf numFmtId="38" fontId="15" fillId="0" borderId="2" xfId="1" applyFont="1" applyBorder="1">
      <alignment vertical="center"/>
    </xf>
    <xf numFmtId="38" fontId="15" fillId="0" borderId="10" xfId="1" applyFont="1" applyBorder="1">
      <alignment vertical="center"/>
    </xf>
    <xf numFmtId="38" fontId="15" fillId="0" borderId="4" xfId="1" applyFont="1" applyBorder="1" applyAlignment="1">
      <alignment horizontal="center" vertical="center"/>
    </xf>
    <xf numFmtId="38" fontId="15" fillId="0" borderId="11" xfId="1" applyFont="1" applyBorder="1" applyAlignment="1">
      <alignment horizontal="center" vertical="center"/>
    </xf>
    <xf numFmtId="0" fontId="29" fillId="0" borderId="7" xfId="0" applyFont="1" applyFill="1" applyBorder="1">
      <alignment vertical="center"/>
    </xf>
    <xf numFmtId="0" fontId="11" fillId="0" borderId="7" xfId="0" applyFont="1" applyFill="1" applyBorder="1">
      <alignment vertical="center"/>
    </xf>
    <xf numFmtId="181" fontId="11" fillId="0" borderId="9" xfId="1" applyNumberFormat="1" applyFont="1" applyBorder="1" applyAlignment="1">
      <alignment vertical="center"/>
    </xf>
    <xf numFmtId="0" fontId="10" fillId="0" borderId="3" xfId="0" applyFont="1" applyBorder="1" applyAlignment="1">
      <alignment horizontal="center" vertical="center" wrapText="1"/>
    </xf>
    <xf numFmtId="0" fontId="0" fillId="3" borderId="8" xfId="0" applyFill="1" applyBorder="1">
      <alignment vertical="center"/>
    </xf>
    <xf numFmtId="0" fontId="0" fillId="3" borderId="15" xfId="0" applyFill="1" applyBorder="1">
      <alignment vertical="center"/>
    </xf>
    <xf numFmtId="0" fontId="0" fillId="0" borderId="3" xfId="0" applyBorder="1">
      <alignment vertical="center"/>
    </xf>
    <xf numFmtId="0" fontId="0" fillId="0" borderId="4" xfId="0" applyBorder="1">
      <alignment vertical="center"/>
    </xf>
    <xf numFmtId="0" fontId="29" fillId="0" borderId="13" xfId="0" applyFont="1" applyBorder="1">
      <alignment vertical="center"/>
    </xf>
  </cellXfs>
  <cellStyles count="3">
    <cellStyle name="桁区切り" xfId="1" builtinId="6"/>
    <cellStyle name="標準" xfId="0" builtinId="0"/>
    <cellStyle name="標準 2 3 2" xfId="2"/>
  </cellStyles>
  <dxfs count="0"/>
  <tableStyles count="0" defaultTableStyle="TableStyleMedium2"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11"/>
  <sheetViews>
    <sheetView workbookViewId="0">
      <selection activeCell="B19" sqref="B19"/>
    </sheetView>
  </sheetViews>
  <sheetFormatPr defaultRowHeight="18.75" x14ac:dyDescent="0.4"/>
  <cols>
    <col min="1" max="1" width="14.25" style="108" bestFit="1" customWidth="1"/>
    <col min="2" max="43" width="8.375" style="108" customWidth="1"/>
    <col min="44" max="16384" width="9" style="108"/>
  </cols>
  <sheetData>
    <row r="1" spans="1:43" ht="19.5" thickBot="1" x14ac:dyDescent="0.45">
      <c r="B1" s="120" t="s">
        <v>0</v>
      </c>
      <c r="C1" s="120" t="s">
        <v>1</v>
      </c>
      <c r="D1" s="120" t="s">
        <v>2</v>
      </c>
      <c r="E1" s="120" t="s">
        <v>3</v>
      </c>
      <c r="F1" s="120" t="s">
        <v>4</v>
      </c>
      <c r="G1" s="120" t="s">
        <v>5</v>
      </c>
      <c r="H1" s="121" t="s">
        <v>6</v>
      </c>
      <c r="I1" s="119" t="s">
        <v>0</v>
      </c>
      <c r="J1" s="120" t="s">
        <v>1</v>
      </c>
      <c r="K1" s="120" t="s">
        <v>2</v>
      </c>
      <c r="L1" s="120" t="s">
        <v>3</v>
      </c>
      <c r="M1" s="120" t="s">
        <v>4</v>
      </c>
      <c r="N1" s="120" t="s">
        <v>5</v>
      </c>
      <c r="O1" s="120" t="s">
        <v>6</v>
      </c>
      <c r="P1" s="119" t="s">
        <v>0</v>
      </c>
      <c r="Q1" s="120" t="s">
        <v>1</v>
      </c>
      <c r="R1" s="120" t="s">
        <v>2</v>
      </c>
      <c r="S1" s="120" t="s">
        <v>3</v>
      </c>
      <c r="T1" s="120" t="s">
        <v>4</v>
      </c>
      <c r="U1" s="120" t="s">
        <v>5</v>
      </c>
      <c r="V1" s="120" t="s">
        <v>6</v>
      </c>
      <c r="W1" s="119" t="s">
        <v>0</v>
      </c>
      <c r="X1" s="120" t="s">
        <v>1</v>
      </c>
      <c r="Y1" s="120" t="s">
        <v>2</v>
      </c>
      <c r="Z1" s="120" t="s">
        <v>3</v>
      </c>
      <c r="AA1" s="120" t="s">
        <v>4</v>
      </c>
      <c r="AB1" s="120" t="s">
        <v>5</v>
      </c>
      <c r="AC1" s="120" t="s">
        <v>6</v>
      </c>
      <c r="AD1" s="119" t="s">
        <v>0</v>
      </c>
      <c r="AE1" s="120" t="s">
        <v>1</v>
      </c>
      <c r="AF1" s="120" t="s">
        <v>2</v>
      </c>
      <c r="AG1" s="120" t="s">
        <v>3</v>
      </c>
      <c r="AH1" s="120" t="s">
        <v>4</v>
      </c>
      <c r="AI1" s="120" t="s">
        <v>5</v>
      </c>
      <c r="AJ1" s="120" t="s">
        <v>6</v>
      </c>
      <c r="AK1" s="119" t="s">
        <v>0</v>
      </c>
      <c r="AL1" s="120" t="s">
        <v>1</v>
      </c>
      <c r="AM1" s="120" t="s">
        <v>2</v>
      </c>
      <c r="AN1" s="120" t="s">
        <v>3</v>
      </c>
      <c r="AO1" s="120" t="s">
        <v>4</v>
      </c>
      <c r="AP1" s="120" t="s">
        <v>5</v>
      </c>
      <c r="AQ1" s="120" t="s">
        <v>6</v>
      </c>
    </row>
    <row r="2" spans="1:43" x14ac:dyDescent="0.4">
      <c r="A2" s="64" t="s">
        <v>134</v>
      </c>
      <c r="B2" s="126" t="str">
        <f>""</f>
        <v/>
      </c>
      <c r="C2" s="126" t="str">
        <f>""</f>
        <v/>
      </c>
      <c r="D2" s="126" t="str">
        <f>""</f>
        <v/>
      </c>
      <c r="E2" s="126">
        <v>44531</v>
      </c>
      <c r="F2" s="126">
        <f>E2+1</f>
        <v>44532</v>
      </c>
      <c r="G2" s="126">
        <f t="shared" ref="G2:AI2" si="0">F2+1</f>
        <v>44533</v>
      </c>
      <c r="H2" s="127">
        <f t="shared" si="0"/>
        <v>44534</v>
      </c>
      <c r="I2" s="128">
        <f t="shared" si="0"/>
        <v>44535</v>
      </c>
      <c r="J2" s="126">
        <f t="shared" si="0"/>
        <v>44536</v>
      </c>
      <c r="K2" s="126">
        <f t="shared" si="0"/>
        <v>44537</v>
      </c>
      <c r="L2" s="126">
        <f t="shared" si="0"/>
        <v>44538</v>
      </c>
      <c r="M2" s="126">
        <f t="shared" si="0"/>
        <v>44539</v>
      </c>
      <c r="N2" s="126">
        <f t="shared" si="0"/>
        <v>44540</v>
      </c>
      <c r="O2" s="126">
        <f t="shared" si="0"/>
        <v>44541</v>
      </c>
      <c r="P2" s="128">
        <f t="shared" si="0"/>
        <v>44542</v>
      </c>
      <c r="Q2" s="126">
        <f t="shared" si="0"/>
        <v>44543</v>
      </c>
      <c r="R2" s="126">
        <f t="shared" si="0"/>
        <v>44544</v>
      </c>
      <c r="S2" s="126">
        <f t="shared" si="0"/>
        <v>44545</v>
      </c>
      <c r="T2" s="126">
        <f t="shared" si="0"/>
        <v>44546</v>
      </c>
      <c r="U2" s="126">
        <f t="shared" si="0"/>
        <v>44547</v>
      </c>
      <c r="V2" s="126">
        <f t="shared" si="0"/>
        <v>44548</v>
      </c>
      <c r="W2" s="128">
        <f t="shared" si="0"/>
        <v>44549</v>
      </c>
      <c r="X2" s="126">
        <f t="shared" si="0"/>
        <v>44550</v>
      </c>
      <c r="Y2" s="126">
        <f t="shared" si="0"/>
        <v>44551</v>
      </c>
      <c r="Z2" s="126">
        <f t="shared" si="0"/>
        <v>44552</v>
      </c>
      <c r="AA2" s="126">
        <f t="shared" si="0"/>
        <v>44553</v>
      </c>
      <c r="AB2" s="126">
        <f t="shared" si="0"/>
        <v>44554</v>
      </c>
      <c r="AC2" s="126">
        <f t="shared" si="0"/>
        <v>44555</v>
      </c>
      <c r="AD2" s="128">
        <f t="shared" si="0"/>
        <v>44556</v>
      </c>
      <c r="AE2" s="126">
        <f t="shared" si="0"/>
        <v>44557</v>
      </c>
      <c r="AF2" s="126">
        <f t="shared" si="0"/>
        <v>44558</v>
      </c>
      <c r="AG2" s="126">
        <f t="shared" si="0"/>
        <v>44559</v>
      </c>
      <c r="AH2" s="126">
        <f t="shared" si="0"/>
        <v>44560</v>
      </c>
      <c r="AI2" s="126">
        <f t="shared" si="0"/>
        <v>44561</v>
      </c>
      <c r="AJ2" s="126" t="str">
        <f>""</f>
        <v/>
      </c>
      <c r="AK2" s="128" t="str">
        <f>""</f>
        <v/>
      </c>
      <c r="AL2" s="126" t="str">
        <f>""</f>
        <v/>
      </c>
      <c r="AM2" s="126" t="str">
        <f>""</f>
        <v/>
      </c>
      <c r="AN2" s="126" t="str">
        <f>""</f>
        <v/>
      </c>
      <c r="AO2" s="126" t="str">
        <f>""</f>
        <v/>
      </c>
      <c r="AP2" s="126" t="str">
        <f>""</f>
        <v/>
      </c>
      <c r="AQ2" s="126" t="str">
        <f>""</f>
        <v/>
      </c>
    </row>
    <row r="3" spans="1:43" x14ac:dyDescent="0.4">
      <c r="A3" s="64" t="s">
        <v>125</v>
      </c>
      <c r="B3" s="126" t="str">
        <f>""</f>
        <v/>
      </c>
      <c r="C3" s="126" t="str">
        <f>""</f>
        <v/>
      </c>
      <c r="D3" s="126" t="str">
        <f>""</f>
        <v/>
      </c>
      <c r="E3" s="126" t="str">
        <f>""</f>
        <v/>
      </c>
      <c r="F3" s="126" t="str">
        <f>""</f>
        <v/>
      </c>
      <c r="G3" s="126" t="str">
        <f>""</f>
        <v/>
      </c>
      <c r="H3" s="127">
        <v>44562</v>
      </c>
      <c r="I3" s="128">
        <f t="shared" ref="I3:AI3" si="1">H3+1</f>
        <v>44563</v>
      </c>
      <c r="J3" s="126">
        <f t="shared" si="1"/>
        <v>44564</v>
      </c>
      <c r="K3" s="126">
        <f t="shared" si="1"/>
        <v>44565</v>
      </c>
      <c r="L3" s="126">
        <f t="shared" si="1"/>
        <v>44566</v>
      </c>
      <c r="M3" s="126">
        <f t="shared" si="1"/>
        <v>44567</v>
      </c>
      <c r="N3" s="126">
        <f t="shared" si="1"/>
        <v>44568</v>
      </c>
      <c r="O3" s="126">
        <f t="shared" si="1"/>
        <v>44569</v>
      </c>
      <c r="P3" s="128">
        <f t="shared" si="1"/>
        <v>44570</v>
      </c>
      <c r="Q3" s="126">
        <f t="shared" si="1"/>
        <v>44571</v>
      </c>
      <c r="R3" s="126">
        <f t="shared" si="1"/>
        <v>44572</v>
      </c>
      <c r="S3" s="126">
        <f t="shared" si="1"/>
        <v>44573</v>
      </c>
      <c r="T3" s="126">
        <f t="shared" si="1"/>
        <v>44574</v>
      </c>
      <c r="U3" s="126">
        <f t="shared" si="1"/>
        <v>44575</v>
      </c>
      <c r="V3" s="126">
        <f t="shared" si="1"/>
        <v>44576</v>
      </c>
      <c r="W3" s="128">
        <f t="shared" si="1"/>
        <v>44577</v>
      </c>
      <c r="X3" s="126">
        <f t="shared" si="1"/>
        <v>44578</v>
      </c>
      <c r="Y3" s="126">
        <f t="shared" si="1"/>
        <v>44579</v>
      </c>
      <c r="Z3" s="126">
        <f t="shared" si="1"/>
        <v>44580</v>
      </c>
      <c r="AA3" s="126">
        <f t="shared" si="1"/>
        <v>44581</v>
      </c>
      <c r="AB3" s="126">
        <f t="shared" si="1"/>
        <v>44582</v>
      </c>
      <c r="AC3" s="126">
        <f t="shared" si="1"/>
        <v>44583</v>
      </c>
      <c r="AD3" s="128">
        <f t="shared" si="1"/>
        <v>44584</v>
      </c>
      <c r="AE3" s="126">
        <f t="shared" si="1"/>
        <v>44585</v>
      </c>
      <c r="AF3" s="126">
        <f t="shared" si="1"/>
        <v>44586</v>
      </c>
      <c r="AG3" s="126">
        <f t="shared" si="1"/>
        <v>44587</v>
      </c>
      <c r="AH3" s="126">
        <f t="shared" si="1"/>
        <v>44588</v>
      </c>
      <c r="AI3" s="126">
        <f t="shared" si="1"/>
        <v>44589</v>
      </c>
      <c r="AJ3" s="126">
        <f t="shared" ref="AJ3:AL3" si="2">AI3+1</f>
        <v>44590</v>
      </c>
      <c r="AK3" s="128">
        <f t="shared" si="2"/>
        <v>44591</v>
      </c>
      <c r="AL3" s="126">
        <f t="shared" si="2"/>
        <v>44592</v>
      </c>
      <c r="AM3" s="126" t="str">
        <f>""</f>
        <v/>
      </c>
      <c r="AN3" s="126" t="str">
        <f>""</f>
        <v/>
      </c>
      <c r="AO3" s="126" t="str">
        <f>""</f>
        <v/>
      </c>
      <c r="AP3" s="126" t="str">
        <f>""</f>
        <v/>
      </c>
      <c r="AQ3" s="126" t="str">
        <f>""</f>
        <v/>
      </c>
    </row>
    <row r="4" spans="1:43" x14ac:dyDescent="0.4">
      <c r="A4" s="64" t="s">
        <v>126</v>
      </c>
      <c r="B4" s="126" t="str">
        <f>""</f>
        <v/>
      </c>
      <c r="C4" s="126" t="str">
        <f>""</f>
        <v/>
      </c>
      <c r="D4" s="126">
        <v>44593</v>
      </c>
      <c r="E4" s="126">
        <v>44594</v>
      </c>
      <c r="F4" s="126">
        <v>44595</v>
      </c>
      <c r="G4" s="126">
        <v>44596</v>
      </c>
      <c r="H4" s="127">
        <v>44597</v>
      </c>
      <c r="I4" s="128">
        <f t="shared" ref="I4:AE4" si="3">H4+1</f>
        <v>44598</v>
      </c>
      <c r="J4" s="126">
        <f t="shared" si="3"/>
        <v>44599</v>
      </c>
      <c r="K4" s="126">
        <f t="shared" si="3"/>
        <v>44600</v>
      </c>
      <c r="L4" s="126">
        <f t="shared" si="3"/>
        <v>44601</v>
      </c>
      <c r="M4" s="126">
        <f t="shared" si="3"/>
        <v>44602</v>
      </c>
      <c r="N4" s="126">
        <f t="shared" si="3"/>
        <v>44603</v>
      </c>
      <c r="O4" s="126">
        <f t="shared" si="3"/>
        <v>44604</v>
      </c>
      <c r="P4" s="128">
        <f t="shared" si="3"/>
        <v>44605</v>
      </c>
      <c r="Q4" s="126">
        <f t="shared" si="3"/>
        <v>44606</v>
      </c>
      <c r="R4" s="126">
        <f t="shared" si="3"/>
        <v>44607</v>
      </c>
      <c r="S4" s="126">
        <f t="shared" si="3"/>
        <v>44608</v>
      </c>
      <c r="T4" s="126">
        <f t="shared" si="3"/>
        <v>44609</v>
      </c>
      <c r="U4" s="126">
        <f t="shared" si="3"/>
        <v>44610</v>
      </c>
      <c r="V4" s="126">
        <f t="shared" si="3"/>
        <v>44611</v>
      </c>
      <c r="W4" s="128">
        <f t="shared" si="3"/>
        <v>44612</v>
      </c>
      <c r="X4" s="126">
        <f t="shared" si="3"/>
        <v>44613</v>
      </c>
      <c r="Y4" s="126">
        <f t="shared" si="3"/>
        <v>44614</v>
      </c>
      <c r="Z4" s="126">
        <f t="shared" si="3"/>
        <v>44615</v>
      </c>
      <c r="AA4" s="126">
        <f t="shared" si="3"/>
        <v>44616</v>
      </c>
      <c r="AB4" s="126">
        <f t="shared" si="3"/>
        <v>44617</v>
      </c>
      <c r="AC4" s="126">
        <f t="shared" si="3"/>
        <v>44618</v>
      </c>
      <c r="AD4" s="128">
        <f t="shared" si="3"/>
        <v>44619</v>
      </c>
      <c r="AE4" s="126">
        <f t="shared" si="3"/>
        <v>44620</v>
      </c>
      <c r="AF4" s="126" t="str">
        <f>""</f>
        <v/>
      </c>
      <c r="AG4" s="126" t="str">
        <f>""</f>
        <v/>
      </c>
      <c r="AH4" s="126" t="str">
        <f>""</f>
        <v/>
      </c>
      <c r="AI4" s="126" t="str">
        <f>""</f>
        <v/>
      </c>
      <c r="AJ4" s="126" t="str">
        <f>""</f>
        <v/>
      </c>
      <c r="AK4" s="128" t="str">
        <f>""</f>
        <v/>
      </c>
      <c r="AL4" s="126" t="str">
        <f>""</f>
        <v/>
      </c>
      <c r="AM4" s="126" t="str">
        <f>""</f>
        <v/>
      </c>
      <c r="AN4" s="126" t="str">
        <f>""</f>
        <v/>
      </c>
      <c r="AO4" s="126" t="str">
        <f>""</f>
        <v/>
      </c>
      <c r="AP4" s="126" t="str">
        <f>""</f>
        <v/>
      </c>
      <c r="AQ4" s="126" t="str">
        <f>""</f>
        <v/>
      </c>
    </row>
    <row r="5" spans="1:43" x14ac:dyDescent="0.4">
      <c r="A5" s="64" t="s">
        <v>127</v>
      </c>
      <c r="B5" s="126" t="str">
        <f>""</f>
        <v/>
      </c>
      <c r="C5" s="126" t="str">
        <f>""</f>
        <v/>
      </c>
      <c r="D5" s="126">
        <v>44621</v>
      </c>
      <c r="E5" s="126">
        <v>44622</v>
      </c>
      <c r="F5" s="126">
        <v>44623</v>
      </c>
      <c r="G5" s="126">
        <v>44624</v>
      </c>
      <c r="H5" s="127">
        <v>44625</v>
      </c>
      <c r="I5" s="128">
        <f t="shared" ref="I5:AH5" si="4">H5+1</f>
        <v>44626</v>
      </c>
      <c r="J5" s="126">
        <f t="shared" si="4"/>
        <v>44627</v>
      </c>
      <c r="K5" s="126">
        <f t="shared" si="4"/>
        <v>44628</v>
      </c>
      <c r="L5" s="126">
        <f t="shared" si="4"/>
        <v>44629</v>
      </c>
      <c r="M5" s="126">
        <f t="shared" si="4"/>
        <v>44630</v>
      </c>
      <c r="N5" s="126">
        <f t="shared" si="4"/>
        <v>44631</v>
      </c>
      <c r="O5" s="126">
        <f t="shared" si="4"/>
        <v>44632</v>
      </c>
      <c r="P5" s="128">
        <f t="shared" si="4"/>
        <v>44633</v>
      </c>
      <c r="Q5" s="126">
        <f t="shared" si="4"/>
        <v>44634</v>
      </c>
      <c r="R5" s="126">
        <f t="shared" si="4"/>
        <v>44635</v>
      </c>
      <c r="S5" s="126">
        <f t="shared" si="4"/>
        <v>44636</v>
      </c>
      <c r="T5" s="126">
        <f t="shared" si="4"/>
        <v>44637</v>
      </c>
      <c r="U5" s="126">
        <f t="shared" si="4"/>
        <v>44638</v>
      </c>
      <c r="V5" s="126">
        <f t="shared" si="4"/>
        <v>44639</v>
      </c>
      <c r="W5" s="128">
        <f t="shared" si="4"/>
        <v>44640</v>
      </c>
      <c r="X5" s="126">
        <f t="shared" si="4"/>
        <v>44641</v>
      </c>
      <c r="Y5" s="126">
        <f t="shared" si="4"/>
        <v>44642</v>
      </c>
      <c r="Z5" s="126">
        <f t="shared" si="4"/>
        <v>44643</v>
      </c>
      <c r="AA5" s="126">
        <f t="shared" si="4"/>
        <v>44644</v>
      </c>
      <c r="AB5" s="126">
        <f t="shared" si="4"/>
        <v>44645</v>
      </c>
      <c r="AC5" s="126">
        <f t="shared" si="4"/>
        <v>44646</v>
      </c>
      <c r="AD5" s="128">
        <f t="shared" si="4"/>
        <v>44647</v>
      </c>
      <c r="AE5" s="126">
        <f t="shared" si="4"/>
        <v>44648</v>
      </c>
      <c r="AF5" s="126">
        <f t="shared" si="4"/>
        <v>44649</v>
      </c>
      <c r="AG5" s="126">
        <f t="shared" si="4"/>
        <v>44650</v>
      </c>
      <c r="AH5" s="126">
        <f t="shared" si="4"/>
        <v>44651</v>
      </c>
      <c r="AI5" s="126" t="str">
        <f>""</f>
        <v/>
      </c>
      <c r="AJ5" s="126" t="str">
        <f>""</f>
        <v/>
      </c>
      <c r="AK5" s="128" t="str">
        <f>""</f>
        <v/>
      </c>
      <c r="AL5" s="126" t="str">
        <f>""</f>
        <v/>
      </c>
      <c r="AM5" s="126" t="str">
        <f>""</f>
        <v/>
      </c>
      <c r="AN5" s="126" t="str">
        <f>""</f>
        <v/>
      </c>
      <c r="AO5" s="126" t="str">
        <f>""</f>
        <v/>
      </c>
      <c r="AP5" s="126" t="str">
        <f>""</f>
        <v/>
      </c>
      <c r="AQ5" s="126" t="str">
        <f>""</f>
        <v/>
      </c>
    </row>
    <row r="6" spans="1:43" x14ac:dyDescent="0.4">
      <c r="A6" s="64" t="s">
        <v>128</v>
      </c>
      <c r="B6" s="126" t="str">
        <f>""</f>
        <v/>
      </c>
      <c r="C6" s="126" t="str">
        <f>""</f>
        <v/>
      </c>
      <c r="D6" s="126" t="str">
        <f>""</f>
        <v/>
      </c>
      <c r="E6" s="126" t="str">
        <f>""</f>
        <v/>
      </c>
      <c r="F6" s="126" t="str">
        <f>""</f>
        <v/>
      </c>
      <c r="G6" s="126">
        <v>44652</v>
      </c>
      <c r="H6" s="127">
        <v>44653</v>
      </c>
      <c r="I6" s="128">
        <f t="shared" ref="I6:AJ6" si="5">H6+1</f>
        <v>44654</v>
      </c>
      <c r="J6" s="126">
        <f t="shared" si="5"/>
        <v>44655</v>
      </c>
      <c r="K6" s="126">
        <f t="shared" si="5"/>
        <v>44656</v>
      </c>
      <c r="L6" s="126">
        <f t="shared" si="5"/>
        <v>44657</v>
      </c>
      <c r="M6" s="126">
        <f t="shared" si="5"/>
        <v>44658</v>
      </c>
      <c r="N6" s="126">
        <f t="shared" si="5"/>
        <v>44659</v>
      </c>
      <c r="O6" s="126">
        <f t="shared" si="5"/>
        <v>44660</v>
      </c>
      <c r="P6" s="128">
        <f t="shared" si="5"/>
        <v>44661</v>
      </c>
      <c r="Q6" s="126">
        <f t="shared" si="5"/>
        <v>44662</v>
      </c>
      <c r="R6" s="126">
        <f t="shared" si="5"/>
        <v>44663</v>
      </c>
      <c r="S6" s="126">
        <f t="shared" si="5"/>
        <v>44664</v>
      </c>
      <c r="T6" s="126">
        <f t="shared" si="5"/>
        <v>44665</v>
      </c>
      <c r="U6" s="126">
        <f t="shared" si="5"/>
        <v>44666</v>
      </c>
      <c r="V6" s="126">
        <f t="shared" si="5"/>
        <v>44667</v>
      </c>
      <c r="W6" s="128">
        <f t="shared" si="5"/>
        <v>44668</v>
      </c>
      <c r="X6" s="126">
        <f t="shared" si="5"/>
        <v>44669</v>
      </c>
      <c r="Y6" s="126">
        <f t="shared" si="5"/>
        <v>44670</v>
      </c>
      <c r="Z6" s="126">
        <f t="shared" si="5"/>
        <v>44671</v>
      </c>
      <c r="AA6" s="126">
        <f t="shared" si="5"/>
        <v>44672</v>
      </c>
      <c r="AB6" s="126">
        <f t="shared" si="5"/>
        <v>44673</v>
      </c>
      <c r="AC6" s="126">
        <f t="shared" si="5"/>
        <v>44674</v>
      </c>
      <c r="AD6" s="128">
        <f t="shared" si="5"/>
        <v>44675</v>
      </c>
      <c r="AE6" s="126">
        <f t="shared" si="5"/>
        <v>44676</v>
      </c>
      <c r="AF6" s="126">
        <f t="shared" si="5"/>
        <v>44677</v>
      </c>
      <c r="AG6" s="126">
        <f t="shared" si="5"/>
        <v>44678</v>
      </c>
      <c r="AH6" s="126">
        <f t="shared" si="5"/>
        <v>44679</v>
      </c>
      <c r="AI6" s="126">
        <f t="shared" si="5"/>
        <v>44680</v>
      </c>
      <c r="AJ6" s="126">
        <f t="shared" si="5"/>
        <v>44681</v>
      </c>
      <c r="AK6" s="128" t="str">
        <f>""</f>
        <v/>
      </c>
      <c r="AL6" s="126" t="str">
        <f>""</f>
        <v/>
      </c>
      <c r="AM6" s="126" t="str">
        <f>""</f>
        <v/>
      </c>
      <c r="AN6" s="126" t="str">
        <f>""</f>
        <v/>
      </c>
      <c r="AO6" s="126" t="str">
        <f>""</f>
        <v/>
      </c>
      <c r="AP6" s="126" t="str">
        <f>""</f>
        <v/>
      </c>
      <c r="AQ6" s="126" t="str">
        <f>""</f>
        <v/>
      </c>
    </row>
    <row r="7" spans="1:43" x14ac:dyDescent="0.4">
      <c r="A7" s="64" t="s">
        <v>129</v>
      </c>
      <c r="B7" s="126">
        <v>44682</v>
      </c>
      <c r="C7" s="126">
        <v>44683</v>
      </c>
      <c r="D7" s="126">
        <v>44684</v>
      </c>
      <c r="E7" s="126">
        <v>44685</v>
      </c>
      <c r="F7" s="126">
        <v>44686</v>
      </c>
      <c r="G7" s="126">
        <v>44687</v>
      </c>
      <c r="H7" s="127">
        <v>44688</v>
      </c>
      <c r="I7" s="128">
        <f t="shared" ref="I7:AF7" si="6">H7+1</f>
        <v>44689</v>
      </c>
      <c r="J7" s="126">
        <f t="shared" si="6"/>
        <v>44690</v>
      </c>
      <c r="K7" s="126">
        <f t="shared" si="6"/>
        <v>44691</v>
      </c>
      <c r="L7" s="126">
        <f t="shared" si="6"/>
        <v>44692</v>
      </c>
      <c r="M7" s="126">
        <f t="shared" si="6"/>
        <v>44693</v>
      </c>
      <c r="N7" s="126">
        <f t="shared" si="6"/>
        <v>44694</v>
      </c>
      <c r="O7" s="126">
        <f t="shared" si="6"/>
        <v>44695</v>
      </c>
      <c r="P7" s="128">
        <f t="shared" si="6"/>
        <v>44696</v>
      </c>
      <c r="Q7" s="126">
        <f t="shared" si="6"/>
        <v>44697</v>
      </c>
      <c r="R7" s="126">
        <f t="shared" si="6"/>
        <v>44698</v>
      </c>
      <c r="S7" s="126">
        <f t="shared" si="6"/>
        <v>44699</v>
      </c>
      <c r="T7" s="126">
        <f t="shared" si="6"/>
        <v>44700</v>
      </c>
      <c r="U7" s="126">
        <f t="shared" si="6"/>
        <v>44701</v>
      </c>
      <c r="V7" s="126">
        <f t="shared" si="6"/>
        <v>44702</v>
      </c>
      <c r="W7" s="128">
        <f t="shared" si="6"/>
        <v>44703</v>
      </c>
      <c r="X7" s="126">
        <f t="shared" si="6"/>
        <v>44704</v>
      </c>
      <c r="Y7" s="126">
        <f t="shared" si="6"/>
        <v>44705</v>
      </c>
      <c r="Z7" s="126">
        <f t="shared" si="6"/>
        <v>44706</v>
      </c>
      <c r="AA7" s="126">
        <f t="shared" si="6"/>
        <v>44707</v>
      </c>
      <c r="AB7" s="126">
        <f t="shared" si="6"/>
        <v>44708</v>
      </c>
      <c r="AC7" s="126">
        <f t="shared" si="6"/>
        <v>44709</v>
      </c>
      <c r="AD7" s="128">
        <f t="shared" si="6"/>
        <v>44710</v>
      </c>
      <c r="AE7" s="126">
        <f t="shared" si="6"/>
        <v>44711</v>
      </c>
      <c r="AF7" s="126">
        <f t="shared" si="6"/>
        <v>44712</v>
      </c>
      <c r="AG7" s="126" t="str">
        <f>""</f>
        <v/>
      </c>
      <c r="AH7" s="126" t="str">
        <f>""</f>
        <v/>
      </c>
      <c r="AI7" s="126" t="str">
        <f>""</f>
        <v/>
      </c>
      <c r="AJ7" s="126" t="str">
        <f>""</f>
        <v/>
      </c>
      <c r="AK7" s="128" t="str">
        <f>""</f>
        <v/>
      </c>
      <c r="AL7" s="126" t="str">
        <f>""</f>
        <v/>
      </c>
      <c r="AM7" s="126" t="str">
        <f>""</f>
        <v/>
      </c>
      <c r="AN7" s="126" t="str">
        <f>""</f>
        <v/>
      </c>
      <c r="AO7" s="126" t="str">
        <f>""</f>
        <v/>
      </c>
      <c r="AP7" s="126" t="str">
        <f>""</f>
        <v/>
      </c>
      <c r="AQ7" s="126" t="str">
        <f>""</f>
        <v/>
      </c>
    </row>
    <row r="8" spans="1:43" x14ac:dyDescent="0.4">
      <c r="A8" s="64" t="s">
        <v>130</v>
      </c>
      <c r="B8" s="126" t="str">
        <f>""</f>
        <v/>
      </c>
      <c r="C8" s="126" t="str">
        <f>""</f>
        <v/>
      </c>
      <c r="D8" s="126" t="str">
        <f>""</f>
        <v/>
      </c>
      <c r="E8" s="126">
        <v>44713</v>
      </c>
      <c r="F8" s="126">
        <v>44714</v>
      </c>
      <c r="G8" s="126">
        <v>44715</v>
      </c>
      <c r="H8" s="127">
        <v>44716</v>
      </c>
      <c r="I8" s="128">
        <f t="shared" ref="I8:AH8" si="7">H8+1</f>
        <v>44717</v>
      </c>
      <c r="J8" s="126">
        <f t="shared" si="7"/>
        <v>44718</v>
      </c>
      <c r="K8" s="126">
        <f t="shared" si="7"/>
        <v>44719</v>
      </c>
      <c r="L8" s="126">
        <f t="shared" si="7"/>
        <v>44720</v>
      </c>
      <c r="M8" s="126">
        <f t="shared" si="7"/>
        <v>44721</v>
      </c>
      <c r="N8" s="126">
        <f t="shared" si="7"/>
        <v>44722</v>
      </c>
      <c r="O8" s="126">
        <f t="shared" si="7"/>
        <v>44723</v>
      </c>
      <c r="P8" s="128">
        <f t="shared" si="7"/>
        <v>44724</v>
      </c>
      <c r="Q8" s="126">
        <f t="shared" si="7"/>
        <v>44725</v>
      </c>
      <c r="R8" s="126">
        <f t="shared" si="7"/>
        <v>44726</v>
      </c>
      <c r="S8" s="126">
        <f t="shared" si="7"/>
        <v>44727</v>
      </c>
      <c r="T8" s="126">
        <f t="shared" si="7"/>
        <v>44728</v>
      </c>
      <c r="U8" s="126">
        <f t="shared" si="7"/>
        <v>44729</v>
      </c>
      <c r="V8" s="126">
        <f t="shared" si="7"/>
        <v>44730</v>
      </c>
      <c r="W8" s="128">
        <f t="shared" si="7"/>
        <v>44731</v>
      </c>
      <c r="X8" s="126">
        <f t="shared" si="7"/>
        <v>44732</v>
      </c>
      <c r="Y8" s="126">
        <f t="shared" si="7"/>
        <v>44733</v>
      </c>
      <c r="Z8" s="126">
        <f t="shared" si="7"/>
        <v>44734</v>
      </c>
      <c r="AA8" s="126">
        <f t="shared" si="7"/>
        <v>44735</v>
      </c>
      <c r="AB8" s="126">
        <f t="shared" si="7"/>
        <v>44736</v>
      </c>
      <c r="AC8" s="126">
        <f t="shared" si="7"/>
        <v>44737</v>
      </c>
      <c r="AD8" s="128">
        <f t="shared" si="7"/>
        <v>44738</v>
      </c>
      <c r="AE8" s="126">
        <f t="shared" si="7"/>
        <v>44739</v>
      </c>
      <c r="AF8" s="126">
        <f t="shared" si="7"/>
        <v>44740</v>
      </c>
      <c r="AG8" s="126">
        <f t="shared" si="7"/>
        <v>44741</v>
      </c>
      <c r="AH8" s="126">
        <f t="shared" si="7"/>
        <v>44742</v>
      </c>
      <c r="AI8" s="126" t="str">
        <f>""</f>
        <v/>
      </c>
      <c r="AJ8" s="126" t="str">
        <f>""</f>
        <v/>
      </c>
      <c r="AK8" s="128" t="str">
        <f>""</f>
        <v/>
      </c>
      <c r="AL8" s="126" t="str">
        <f>""</f>
        <v/>
      </c>
      <c r="AM8" s="126" t="str">
        <f>""</f>
        <v/>
      </c>
      <c r="AN8" s="126" t="str">
        <f>""</f>
        <v/>
      </c>
      <c r="AO8" s="126" t="str">
        <f>""</f>
        <v/>
      </c>
      <c r="AP8" s="126" t="str">
        <f>""</f>
        <v/>
      </c>
      <c r="AQ8" s="126" t="str">
        <f>""</f>
        <v/>
      </c>
    </row>
    <row r="9" spans="1:43" x14ac:dyDescent="0.4">
      <c r="A9" s="64" t="s">
        <v>131</v>
      </c>
      <c r="B9" s="126" t="str">
        <f>""</f>
        <v/>
      </c>
      <c r="C9" s="126" t="str">
        <f>""</f>
        <v/>
      </c>
      <c r="D9" s="126" t="str">
        <f>""</f>
        <v/>
      </c>
      <c r="E9" s="126" t="str">
        <f>""</f>
        <v/>
      </c>
      <c r="F9" s="126" t="str">
        <f>""</f>
        <v/>
      </c>
      <c r="G9" s="126">
        <v>44743</v>
      </c>
      <c r="H9" s="127">
        <v>44744</v>
      </c>
      <c r="I9" s="128">
        <f t="shared" ref="I9:AK9" si="8">H9+1</f>
        <v>44745</v>
      </c>
      <c r="J9" s="126">
        <f t="shared" si="8"/>
        <v>44746</v>
      </c>
      <c r="K9" s="126">
        <f t="shared" si="8"/>
        <v>44747</v>
      </c>
      <c r="L9" s="126">
        <f t="shared" si="8"/>
        <v>44748</v>
      </c>
      <c r="M9" s="126">
        <f t="shared" si="8"/>
        <v>44749</v>
      </c>
      <c r="N9" s="126">
        <f t="shared" si="8"/>
        <v>44750</v>
      </c>
      <c r="O9" s="126">
        <f t="shared" si="8"/>
        <v>44751</v>
      </c>
      <c r="P9" s="128">
        <f t="shared" si="8"/>
        <v>44752</v>
      </c>
      <c r="Q9" s="126">
        <f t="shared" si="8"/>
        <v>44753</v>
      </c>
      <c r="R9" s="126">
        <f t="shared" si="8"/>
        <v>44754</v>
      </c>
      <c r="S9" s="126">
        <f t="shared" si="8"/>
        <v>44755</v>
      </c>
      <c r="T9" s="126">
        <f t="shared" si="8"/>
        <v>44756</v>
      </c>
      <c r="U9" s="126">
        <f t="shared" si="8"/>
        <v>44757</v>
      </c>
      <c r="V9" s="126">
        <f t="shared" si="8"/>
        <v>44758</v>
      </c>
      <c r="W9" s="128">
        <f t="shared" si="8"/>
        <v>44759</v>
      </c>
      <c r="X9" s="126">
        <f t="shared" si="8"/>
        <v>44760</v>
      </c>
      <c r="Y9" s="126">
        <f t="shared" si="8"/>
        <v>44761</v>
      </c>
      <c r="Z9" s="126">
        <f t="shared" si="8"/>
        <v>44762</v>
      </c>
      <c r="AA9" s="126">
        <f t="shared" si="8"/>
        <v>44763</v>
      </c>
      <c r="AB9" s="126">
        <f t="shared" si="8"/>
        <v>44764</v>
      </c>
      <c r="AC9" s="126">
        <f t="shared" si="8"/>
        <v>44765</v>
      </c>
      <c r="AD9" s="128">
        <f t="shared" si="8"/>
        <v>44766</v>
      </c>
      <c r="AE9" s="126">
        <f t="shared" si="8"/>
        <v>44767</v>
      </c>
      <c r="AF9" s="126">
        <f t="shared" si="8"/>
        <v>44768</v>
      </c>
      <c r="AG9" s="126">
        <f t="shared" si="8"/>
        <v>44769</v>
      </c>
      <c r="AH9" s="126">
        <f t="shared" si="8"/>
        <v>44770</v>
      </c>
      <c r="AI9" s="126">
        <f t="shared" si="8"/>
        <v>44771</v>
      </c>
      <c r="AJ9" s="126">
        <f t="shared" si="8"/>
        <v>44772</v>
      </c>
      <c r="AK9" s="128">
        <f t="shared" si="8"/>
        <v>44773</v>
      </c>
      <c r="AL9" s="126" t="str">
        <f>""</f>
        <v/>
      </c>
      <c r="AM9" s="126" t="str">
        <f>""</f>
        <v/>
      </c>
      <c r="AN9" s="126" t="str">
        <f>""</f>
        <v/>
      </c>
      <c r="AO9" s="126" t="str">
        <f>""</f>
        <v/>
      </c>
      <c r="AP9" s="126" t="str">
        <f>""</f>
        <v/>
      </c>
      <c r="AQ9" s="126" t="str">
        <f>""</f>
        <v/>
      </c>
    </row>
    <row r="10" spans="1:43" x14ac:dyDescent="0.4">
      <c r="A10" s="64" t="s">
        <v>132</v>
      </c>
      <c r="B10" s="126" t="str">
        <f>""</f>
        <v/>
      </c>
      <c r="C10" s="126">
        <v>44774</v>
      </c>
      <c r="D10" s="126">
        <v>44775</v>
      </c>
      <c r="E10" s="126">
        <v>44776</v>
      </c>
      <c r="F10" s="126">
        <v>44777</v>
      </c>
      <c r="G10" s="126">
        <v>44778</v>
      </c>
      <c r="H10" s="127">
        <v>44779</v>
      </c>
      <c r="I10" s="128">
        <f t="shared" ref="I10:AG10" si="9">H10+1</f>
        <v>44780</v>
      </c>
      <c r="J10" s="126">
        <f t="shared" si="9"/>
        <v>44781</v>
      </c>
      <c r="K10" s="126">
        <f t="shared" si="9"/>
        <v>44782</v>
      </c>
      <c r="L10" s="126">
        <f t="shared" si="9"/>
        <v>44783</v>
      </c>
      <c r="M10" s="126">
        <f t="shared" si="9"/>
        <v>44784</v>
      </c>
      <c r="N10" s="126">
        <f t="shared" si="9"/>
        <v>44785</v>
      </c>
      <c r="O10" s="126">
        <f t="shared" si="9"/>
        <v>44786</v>
      </c>
      <c r="P10" s="128">
        <f t="shared" si="9"/>
        <v>44787</v>
      </c>
      <c r="Q10" s="126">
        <f t="shared" si="9"/>
        <v>44788</v>
      </c>
      <c r="R10" s="126">
        <f t="shared" si="9"/>
        <v>44789</v>
      </c>
      <c r="S10" s="126">
        <f t="shared" si="9"/>
        <v>44790</v>
      </c>
      <c r="T10" s="126">
        <f t="shared" si="9"/>
        <v>44791</v>
      </c>
      <c r="U10" s="126">
        <f t="shared" si="9"/>
        <v>44792</v>
      </c>
      <c r="V10" s="126">
        <f t="shared" si="9"/>
        <v>44793</v>
      </c>
      <c r="W10" s="128">
        <f t="shared" si="9"/>
        <v>44794</v>
      </c>
      <c r="X10" s="126">
        <f t="shared" si="9"/>
        <v>44795</v>
      </c>
      <c r="Y10" s="126">
        <f t="shared" si="9"/>
        <v>44796</v>
      </c>
      <c r="Z10" s="126">
        <f t="shared" si="9"/>
        <v>44797</v>
      </c>
      <c r="AA10" s="126">
        <f t="shared" si="9"/>
        <v>44798</v>
      </c>
      <c r="AB10" s="126">
        <f t="shared" si="9"/>
        <v>44799</v>
      </c>
      <c r="AC10" s="126">
        <f t="shared" si="9"/>
        <v>44800</v>
      </c>
      <c r="AD10" s="128">
        <f t="shared" si="9"/>
        <v>44801</v>
      </c>
      <c r="AE10" s="126">
        <f t="shared" si="9"/>
        <v>44802</v>
      </c>
      <c r="AF10" s="126">
        <f t="shared" si="9"/>
        <v>44803</v>
      </c>
      <c r="AG10" s="126">
        <f t="shared" si="9"/>
        <v>44804</v>
      </c>
      <c r="AH10" s="126" t="str">
        <f>""</f>
        <v/>
      </c>
      <c r="AI10" s="126" t="str">
        <f>""</f>
        <v/>
      </c>
      <c r="AJ10" s="126" t="str">
        <f>""</f>
        <v/>
      </c>
      <c r="AK10" s="128" t="str">
        <f>""</f>
        <v/>
      </c>
      <c r="AL10" s="126" t="str">
        <f>""</f>
        <v/>
      </c>
      <c r="AM10" s="126" t="str">
        <f>""</f>
        <v/>
      </c>
      <c r="AN10" s="126" t="str">
        <f>""</f>
        <v/>
      </c>
      <c r="AO10" s="126" t="str">
        <f>""</f>
        <v/>
      </c>
      <c r="AP10" s="126" t="str">
        <f>""</f>
        <v/>
      </c>
      <c r="AQ10" s="126" t="str">
        <f>""</f>
        <v/>
      </c>
    </row>
    <row r="11" spans="1:43" x14ac:dyDescent="0.4">
      <c r="A11" s="64" t="s">
        <v>133</v>
      </c>
      <c r="B11" s="126" t="str">
        <f>""</f>
        <v/>
      </c>
      <c r="C11" s="126" t="str">
        <f>""</f>
        <v/>
      </c>
      <c r="D11" s="126" t="str">
        <f>""</f>
        <v/>
      </c>
      <c r="E11" s="126" t="str">
        <f>""</f>
        <v/>
      </c>
      <c r="F11" s="126">
        <v>44805</v>
      </c>
      <c r="G11" s="126">
        <v>44806</v>
      </c>
      <c r="H11" s="127">
        <v>44807</v>
      </c>
      <c r="I11" s="128">
        <f t="shared" ref="I11:AI11" si="10">H11+1</f>
        <v>44808</v>
      </c>
      <c r="J11" s="126">
        <f t="shared" si="10"/>
        <v>44809</v>
      </c>
      <c r="K11" s="126">
        <f t="shared" si="10"/>
        <v>44810</v>
      </c>
      <c r="L11" s="126">
        <f t="shared" si="10"/>
        <v>44811</v>
      </c>
      <c r="M11" s="126">
        <f t="shared" si="10"/>
        <v>44812</v>
      </c>
      <c r="N11" s="126">
        <f t="shared" si="10"/>
        <v>44813</v>
      </c>
      <c r="O11" s="126">
        <f t="shared" si="10"/>
        <v>44814</v>
      </c>
      <c r="P11" s="128">
        <f t="shared" si="10"/>
        <v>44815</v>
      </c>
      <c r="Q11" s="126">
        <f t="shared" si="10"/>
        <v>44816</v>
      </c>
      <c r="R11" s="126">
        <f t="shared" si="10"/>
        <v>44817</v>
      </c>
      <c r="S11" s="126">
        <f t="shared" si="10"/>
        <v>44818</v>
      </c>
      <c r="T11" s="126">
        <f t="shared" si="10"/>
        <v>44819</v>
      </c>
      <c r="U11" s="126">
        <f t="shared" si="10"/>
        <v>44820</v>
      </c>
      <c r="V11" s="126">
        <f t="shared" si="10"/>
        <v>44821</v>
      </c>
      <c r="W11" s="128">
        <f t="shared" si="10"/>
        <v>44822</v>
      </c>
      <c r="X11" s="126">
        <f t="shared" si="10"/>
        <v>44823</v>
      </c>
      <c r="Y11" s="126">
        <f t="shared" si="10"/>
        <v>44824</v>
      </c>
      <c r="Z11" s="126">
        <f t="shared" si="10"/>
        <v>44825</v>
      </c>
      <c r="AA11" s="126">
        <f t="shared" si="10"/>
        <v>44826</v>
      </c>
      <c r="AB11" s="126">
        <f t="shared" si="10"/>
        <v>44827</v>
      </c>
      <c r="AC11" s="126">
        <f t="shared" si="10"/>
        <v>44828</v>
      </c>
      <c r="AD11" s="128">
        <f t="shared" si="10"/>
        <v>44829</v>
      </c>
      <c r="AE11" s="126">
        <f t="shared" si="10"/>
        <v>44830</v>
      </c>
      <c r="AF11" s="126">
        <f t="shared" si="10"/>
        <v>44831</v>
      </c>
      <c r="AG11" s="126">
        <f t="shared" si="10"/>
        <v>44832</v>
      </c>
      <c r="AH11" s="126">
        <f t="shared" si="10"/>
        <v>44833</v>
      </c>
      <c r="AI11" s="126">
        <f t="shared" si="10"/>
        <v>44834</v>
      </c>
      <c r="AJ11" s="126" t="str">
        <f>""</f>
        <v/>
      </c>
      <c r="AK11" s="128" t="str">
        <f>""</f>
        <v/>
      </c>
      <c r="AL11" s="126" t="str">
        <f>""</f>
        <v/>
      </c>
      <c r="AM11" s="126" t="str">
        <f>""</f>
        <v/>
      </c>
      <c r="AN11" s="126" t="str">
        <f>""</f>
        <v/>
      </c>
      <c r="AO11" s="126" t="str">
        <f>""</f>
        <v/>
      </c>
      <c r="AP11" s="126" t="str">
        <f>""</f>
        <v/>
      </c>
      <c r="AQ11" s="126" t="str">
        <f>""</f>
        <v/>
      </c>
    </row>
  </sheetData>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214"/>
  <sheetViews>
    <sheetView tabSelected="1" view="pageBreakPreview" zoomScale="55" zoomScaleNormal="55" zoomScaleSheetLayoutView="55" workbookViewId="0"/>
  </sheetViews>
  <sheetFormatPr defaultRowHeight="18.75" x14ac:dyDescent="0.4"/>
  <cols>
    <col min="1" max="1" width="38.75" style="108" customWidth="1"/>
    <col min="2" max="2" width="11.25" style="108" customWidth="1"/>
    <col min="3" max="8" width="9.375" style="108" bestFit="1" customWidth="1"/>
    <col min="9" max="9" width="9.125" style="108" bestFit="1" customWidth="1"/>
    <col min="10" max="10" width="13" style="108" bestFit="1" customWidth="1"/>
    <col min="11" max="11" width="14.125" style="108" customWidth="1"/>
    <col min="12" max="12" width="15.875" style="108" customWidth="1"/>
    <col min="13" max="13" width="14" style="108" customWidth="1"/>
    <col min="14" max="14" width="24.625" style="108" customWidth="1"/>
    <col min="15" max="15" width="10.125" style="108" customWidth="1"/>
    <col min="16" max="16384" width="9" style="108"/>
  </cols>
  <sheetData>
    <row r="1" spans="1:15" ht="42" customHeight="1" x14ac:dyDescent="0.4">
      <c r="A1" s="72" t="s">
        <v>66</v>
      </c>
      <c r="B1" s="72"/>
      <c r="C1" s="135" t="s">
        <v>70</v>
      </c>
      <c r="D1" s="136"/>
      <c r="E1" s="136"/>
      <c r="F1" s="136"/>
      <c r="G1" s="136"/>
      <c r="H1" s="136"/>
      <c r="I1" s="136"/>
      <c r="J1" s="136"/>
      <c r="N1" s="39" t="s">
        <v>135</v>
      </c>
    </row>
    <row r="2" spans="1:15" ht="77.25" customHeight="1" x14ac:dyDescent="0.4">
      <c r="A2" s="19" t="s">
        <v>136</v>
      </c>
      <c r="B2" s="19"/>
      <c r="C2" s="19"/>
      <c r="D2" s="19"/>
      <c r="E2" s="19"/>
      <c r="F2" s="19"/>
      <c r="G2" s="19"/>
      <c r="H2" s="19"/>
      <c r="I2" s="19"/>
      <c r="J2" s="19"/>
      <c r="K2" s="19"/>
      <c r="L2" s="19"/>
      <c r="N2" s="20" t="s">
        <v>123</v>
      </c>
    </row>
    <row r="3" spans="1:15" ht="45" customHeight="1" x14ac:dyDescent="0.4">
      <c r="A3" s="19"/>
      <c r="B3" s="19"/>
      <c r="C3" s="19"/>
      <c r="D3" s="19"/>
      <c r="E3" s="19"/>
      <c r="F3" s="19"/>
      <c r="G3" s="19"/>
      <c r="H3" s="19"/>
      <c r="I3" s="19"/>
      <c r="J3" s="19"/>
      <c r="K3" s="19"/>
      <c r="L3" s="19"/>
      <c r="N3" s="20"/>
    </row>
    <row r="4" spans="1:15" ht="45" customHeight="1" x14ac:dyDescent="0.4">
      <c r="A4" s="19" t="s">
        <v>76</v>
      </c>
      <c r="B4" s="19"/>
      <c r="C4" s="19"/>
      <c r="D4" s="19"/>
      <c r="E4" s="19"/>
      <c r="F4" s="19"/>
      <c r="G4" s="19"/>
      <c r="H4" s="19"/>
      <c r="I4" s="19"/>
      <c r="J4" s="19"/>
      <c r="K4" s="19"/>
      <c r="L4" s="19"/>
      <c r="N4" s="20"/>
    </row>
    <row r="5" spans="1:15" ht="45" customHeight="1" x14ac:dyDescent="0.4">
      <c r="A5" s="19"/>
      <c r="B5" s="19"/>
      <c r="C5" s="19"/>
      <c r="D5" s="19"/>
      <c r="E5" s="19"/>
      <c r="F5" s="19"/>
      <c r="G5" s="19"/>
      <c r="H5" s="19"/>
      <c r="I5" s="19"/>
      <c r="J5" s="19"/>
      <c r="K5" s="19"/>
      <c r="L5" s="19"/>
      <c r="N5" s="20"/>
    </row>
    <row r="6" spans="1:15" ht="24" x14ac:dyDescent="0.4">
      <c r="A6" s="22"/>
      <c r="B6" s="22"/>
      <c r="C6" s="22"/>
      <c r="D6" s="22"/>
      <c r="E6" s="22"/>
      <c r="F6" s="22"/>
      <c r="G6" s="22"/>
      <c r="H6" s="22"/>
      <c r="I6" s="22"/>
      <c r="J6" s="165" t="s">
        <v>7</v>
      </c>
      <c r="K6" s="167" t="s">
        <v>50</v>
      </c>
      <c r="L6" s="169" t="s">
        <v>8</v>
      </c>
      <c r="M6" s="169"/>
      <c r="N6" s="169"/>
    </row>
    <row r="7" spans="1:15" ht="27.75" customHeight="1" x14ac:dyDescent="0.4">
      <c r="A7" s="22"/>
      <c r="B7" s="22"/>
      <c r="C7" s="111" t="s">
        <v>0</v>
      </c>
      <c r="D7" s="111" t="s">
        <v>1</v>
      </c>
      <c r="E7" s="111" t="s">
        <v>2</v>
      </c>
      <c r="F7" s="111" t="s">
        <v>3</v>
      </c>
      <c r="G7" s="111" t="s">
        <v>4</v>
      </c>
      <c r="H7" s="111" t="s">
        <v>5</v>
      </c>
      <c r="I7" s="111" t="s">
        <v>6</v>
      </c>
      <c r="J7" s="166"/>
      <c r="K7" s="168"/>
      <c r="L7" s="169"/>
      <c r="M7" s="169"/>
      <c r="N7" s="169"/>
    </row>
    <row r="8" spans="1:15" ht="27.75" customHeight="1" x14ac:dyDescent="0.4">
      <c r="A8" s="22"/>
      <c r="B8" s="22"/>
      <c r="C8" s="23">
        <v>44472</v>
      </c>
      <c r="D8" s="23">
        <f>C8+1</f>
        <v>44473</v>
      </c>
      <c r="E8" s="23">
        <f t="shared" ref="E8:H64" si="0">D8+1</f>
        <v>44474</v>
      </c>
      <c r="F8" s="23">
        <f t="shared" si="0"/>
        <v>44475</v>
      </c>
      <c r="G8" s="23">
        <f t="shared" si="0"/>
        <v>44476</v>
      </c>
      <c r="H8" s="23">
        <f t="shared" si="0"/>
        <v>44477</v>
      </c>
      <c r="I8" s="23">
        <f>H8+1</f>
        <v>44478</v>
      </c>
      <c r="J8" s="26"/>
      <c r="K8" s="26"/>
      <c r="L8" s="150"/>
      <c r="M8" s="150"/>
      <c r="N8" s="150"/>
      <c r="O8" s="7"/>
    </row>
    <row r="9" spans="1:15" ht="27.75" customHeight="1" x14ac:dyDescent="0.4">
      <c r="A9" s="41" t="s">
        <v>73</v>
      </c>
      <c r="B9" s="103" t="s">
        <v>83</v>
      </c>
      <c r="C9" s="36"/>
      <c r="D9" s="36"/>
      <c r="E9" s="36"/>
      <c r="F9" s="36"/>
      <c r="G9" s="36"/>
      <c r="H9" s="36"/>
      <c r="I9" s="36"/>
      <c r="J9" s="231">
        <f>SUM(C9:I10)</f>
        <v>0</v>
      </c>
      <c r="K9" s="233" t="str">
        <f>IF(J9&lt;100,"100回未満",IF(J9&lt;150,"100回以上","150回以上"))</f>
        <v>100回未満</v>
      </c>
      <c r="L9" s="150"/>
      <c r="M9" s="150"/>
      <c r="N9" s="150"/>
      <c r="O9" s="7" t="str">
        <f>IF(J9&lt;100,IF(OR(J9="100回以上",K9="150回以上"),"エラー。接種回数と回数区分が一致しません",""),IF(J9&lt;150,IF(OR(J9="100回未満",K9="150回以上"),"エラー。接種回数と回数区分が一致しません",""),IF(K9="100回未満","エラー。接種回数と回数区分が一致しません","")))</f>
        <v/>
      </c>
    </row>
    <row r="10" spans="1:15" ht="27.75" customHeight="1" x14ac:dyDescent="0.4">
      <c r="A10" s="41" t="s">
        <v>73</v>
      </c>
      <c r="B10" s="103" t="s">
        <v>84</v>
      </c>
      <c r="C10" s="36"/>
      <c r="D10" s="36"/>
      <c r="E10" s="36"/>
      <c r="F10" s="36"/>
      <c r="G10" s="36"/>
      <c r="H10" s="36"/>
      <c r="I10" s="36"/>
      <c r="J10" s="232"/>
      <c r="K10" s="234"/>
      <c r="L10" s="150"/>
      <c r="M10" s="150"/>
      <c r="N10" s="150"/>
      <c r="O10" s="7"/>
    </row>
    <row r="11" spans="1:15" ht="27.75" hidden="1" customHeight="1" x14ac:dyDescent="0.4">
      <c r="A11" s="41"/>
      <c r="B11" s="103"/>
      <c r="C11" s="36">
        <f t="shared" ref="C11:I11" si="1">C9+C10</f>
        <v>0</v>
      </c>
      <c r="D11" s="36">
        <f t="shared" si="1"/>
        <v>0</v>
      </c>
      <c r="E11" s="36">
        <f t="shared" si="1"/>
        <v>0</v>
      </c>
      <c r="F11" s="36">
        <f t="shared" si="1"/>
        <v>0</v>
      </c>
      <c r="G11" s="36">
        <f t="shared" si="1"/>
        <v>0</v>
      </c>
      <c r="H11" s="36">
        <f t="shared" si="1"/>
        <v>0</v>
      </c>
      <c r="I11" s="36">
        <f t="shared" si="1"/>
        <v>0</v>
      </c>
      <c r="J11" s="25"/>
      <c r="K11" s="26"/>
      <c r="L11" s="150"/>
      <c r="M11" s="150"/>
      <c r="N11" s="150"/>
      <c r="O11" s="7"/>
    </row>
    <row r="12" spans="1:15" ht="27.75" customHeight="1" x14ac:dyDescent="0.4">
      <c r="A12" s="41" t="s">
        <v>74</v>
      </c>
      <c r="B12" s="78"/>
      <c r="C12" s="36"/>
      <c r="D12" s="36"/>
      <c r="E12" s="36"/>
      <c r="F12" s="36"/>
      <c r="G12" s="36"/>
      <c r="H12" s="36"/>
      <c r="I12" s="36"/>
      <c r="J12" s="25">
        <f>SUM(C12:I12)</f>
        <v>0</v>
      </c>
      <c r="K12" s="26"/>
      <c r="L12" s="150"/>
      <c r="M12" s="150"/>
      <c r="N12" s="150"/>
      <c r="O12" s="7"/>
    </row>
    <row r="13" spans="1:15" ht="27.75" customHeight="1" x14ac:dyDescent="0.4">
      <c r="A13" s="41" t="s">
        <v>75</v>
      </c>
      <c r="B13" s="103" t="s">
        <v>83</v>
      </c>
      <c r="C13" s="36"/>
      <c r="D13" s="36"/>
      <c r="E13" s="36"/>
      <c r="F13" s="36"/>
      <c r="G13" s="36"/>
      <c r="H13" s="36"/>
      <c r="I13" s="36"/>
      <c r="J13" s="235">
        <f>SUM(C13:I13)+SUM(C14:I14)</f>
        <v>0</v>
      </c>
      <c r="K13" s="26"/>
      <c r="L13" s="150"/>
      <c r="M13" s="150"/>
      <c r="N13" s="150"/>
      <c r="O13" s="7"/>
    </row>
    <row r="14" spans="1:15" ht="27.75" customHeight="1" x14ac:dyDescent="0.4">
      <c r="A14" s="77" t="s">
        <v>75</v>
      </c>
      <c r="B14" s="103" t="s">
        <v>84</v>
      </c>
      <c r="C14" s="36"/>
      <c r="D14" s="36"/>
      <c r="E14" s="36"/>
      <c r="F14" s="36"/>
      <c r="G14" s="36"/>
      <c r="H14" s="36"/>
      <c r="I14" s="36"/>
      <c r="J14" s="236"/>
      <c r="K14" s="26"/>
      <c r="L14" s="150"/>
      <c r="M14" s="150"/>
      <c r="N14" s="150"/>
    </row>
    <row r="15" spans="1:15" ht="27.75" customHeight="1" x14ac:dyDescent="0.4">
      <c r="A15" s="27"/>
      <c r="B15" s="27"/>
      <c r="C15" s="23">
        <f>I8+1</f>
        <v>44479</v>
      </c>
      <c r="D15" s="23">
        <f>C15+1</f>
        <v>44480</v>
      </c>
      <c r="E15" s="23">
        <f t="shared" si="0"/>
        <v>44481</v>
      </c>
      <c r="F15" s="23">
        <f t="shared" si="0"/>
        <v>44482</v>
      </c>
      <c r="G15" s="23">
        <f t="shared" si="0"/>
        <v>44483</v>
      </c>
      <c r="H15" s="23">
        <f t="shared" si="0"/>
        <v>44484</v>
      </c>
      <c r="I15" s="23">
        <f>H15+1</f>
        <v>44485</v>
      </c>
      <c r="J15" s="26"/>
      <c r="K15" s="26"/>
      <c r="L15" s="150"/>
      <c r="M15" s="150"/>
      <c r="N15" s="150"/>
      <c r="O15" s="7"/>
    </row>
    <row r="16" spans="1:15" ht="27.75" customHeight="1" x14ac:dyDescent="0.4">
      <c r="A16" s="41" t="s">
        <v>73</v>
      </c>
      <c r="B16" s="103" t="s">
        <v>83</v>
      </c>
      <c r="C16" s="36"/>
      <c r="D16" s="36"/>
      <c r="E16" s="36"/>
      <c r="F16" s="36"/>
      <c r="G16" s="36"/>
      <c r="H16" s="36"/>
      <c r="I16" s="36"/>
      <c r="J16" s="231">
        <f>SUM(C16:I17)</f>
        <v>0</v>
      </c>
      <c r="K16" s="233" t="str">
        <f>IF(J16&lt;100,"100回未満",IF(J16&lt;150,"100回以上","150回以上"))</f>
        <v>100回未満</v>
      </c>
      <c r="L16" s="150"/>
      <c r="M16" s="150"/>
      <c r="N16" s="150"/>
      <c r="O16" s="7" t="str">
        <f>IF(J16&lt;100,IF(OR(J16="100回以上",K16="150回以上"),"エラー。接種回数と回数区分が一致しません",""),IF(J16&lt;150,IF(OR(J16="100回未満",K16="150回以上"),"エラー。接種回数と回数区分が一致しません",""),IF(K16="100回未満","エラー。接種回数と回数区分が一致しません","")))</f>
        <v/>
      </c>
    </row>
    <row r="17" spans="1:15" ht="27.75" customHeight="1" x14ac:dyDescent="0.4">
      <c r="A17" s="41" t="s">
        <v>73</v>
      </c>
      <c r="B17" s="103" t="s">
        <v>84</v>
      </c>
      <c r="C17" s="36"/>
      <c r="D17" s="36"/>
      <c r="E17" s="36"/>
      <c r="F17" s="36"/>
      <c r="G17" s="36"/>
      <c r="H17" s="36"/>
      <c r="I17" s="36"/>
      <c r="J17" s="232"/>
      <c r="K17" s="234"/>
      <c r="L17" s="150"/>
      <c r="M17" s="150"/>
      <c r="N17" s="150"/>
      <c r="O17" s="7"/>
    </row>
    <row r="18" spans="1:15" ht="27.75" hidden="1" customHeight="1" x14ac:dyDescent="0.4">
      <c r="A18" s="41"/>
      <c r="B18" s="103"/>
      <c r="C18" s="36">
        <f t="shared" ref="C18:I18" si="2">C16+C17</f>
        <v>0</v>
      </c>
      <c r="D18" s="36">
        <f t="shared" si="2"/>
        <v>0</v>
      </c>
      <c r="E18" s="36">
        <f t="shared" si="2"/>
        <v>0</v>
      </c>
      <c r="F18" s="36">
        <f t="shared" si="2"/>
        <v>0</v>
      </c>
      <c r="G18" s="36">
        <f t="shared" si="2"/>
        <v>0</v>
      </c>
      <c r="H18" s="36">
        <f t="shared" si="2"/>
        <v>0</v>
      </c>
      <c r="I18" s="36">
        <f t="shared" si="2"/>
        <v>0</v>
      </c>
      <c r="J18" s="25"/>
      <c r="K18" s="26"/>
      <c r="L18" s="110"/>
      <c r="M18" s="110"/>
      <c r="N18" s="110"/>
      <c r="O18" s="7"/>
    </row>
    <row r="19" spans="1:15" ht="27.75" customHeight="1" x14ac:dyDescent="0.4">
      <c r="A19" s="41" t="s">
        <v>74</v>
      </c>
      <c r="B19" s="78"/>
      <c r="C19" s="36"/>
      <c r="D19" s="36"/>
      <c r="E19" s="36"/>
      <c r="F19" s="36"/>
      <c r="G19" s="36"/>
      <c r="H19" s="36"/>
      <c r="I19" s="36"/>
      <c r="J19" s="25">
        <f>SUM(C19:I19)</f>
        <v>0</v>
      </c>
      <c r="K19" s="26"/>
      <c r="L19" s="150"/>
      <c r="M19" s="150"/>
      <c r="N19" s="150"/>
      <c r="O19" s="7"/>
    </row>
    <row r="20" spans="1:15" ht="27.75" customHeight="1" x14ac:dyDescent="0.4">
      <c r="A20" s="41" t="s">
        <v>75</v>
      </c>
      <c r="B20" s="103" t="s">
        <v>83</v>
      </c>
      <c r="C20" s="36"/>
      <c r="D20" s="36"/>
      <c r="E20" s="36"/>
      <c r="F20" s="36"/>
      <c r="G20" s="36"/>
      <c r="H20" s="36"/>
      <c r="I20" s="36"/>
      <c r="J20" s="231">
        <f>SUM(C20:I21)</f>
        <v>0</v>
      </c>
      <c r="K20" s="26"/>
      <c r="L20" s="150"/>
      <c r="M20" s="150"/>
      <c r="N20" s="150"/>
      <c r="O20" s="7"/>
    </row>
    <row r="21" spans="1:15" ht="27.75" customHeight="1" x14ac:dyDescent="0.4">
      <c r="A21" s="77" t="s">
        <v>75</v>
      </c>
      <c r="B21" s="103" t="s">
        <v>84</v>
      </c>
      <c r="C21" s="36"/>
      <c r="D21" s="36"/>
      <c r="E21" s="36"/>
      <c r="F21" s="36"/>
      <c r="G21" s="36"/>
      <c r="H21" s="36"/>
      <c r="I21" s="36"/>
      <c r="J21" s="232"/>
      <c r="K21" s="122"/>
      <c r="L21" s="150"/>
      <c r="M21" s="150"/>
      <c r="N21" s="150"/>
      <c r="O21" s="7"/>
    </row>
    <row r="22" spans="1:15" ht="26.25" customHeight="1" x14ac:dyDescent="0.4">
      <c r="A22" s="27"/>
      <c r="B22" s="27"/>
      <c r="C22" s="23">
        <f>I15+1</f>
        <v>44486</v>
      </c>
      <c r="D22" s="23">
        <f>C22+1</f>
        <v>44487</v>
      </c>
      <c r="E22" s="23">
        <f t="shared" si="0"/>
        <v>44488</v>
      </c>
      <c r="F22" s="23">
        <f t="shared" si="0"/>
        <v>44489</v>
      </c>
      <c r="G22" s="23">
        <f t="shared" si="0"/>
        <v>44490</v>
      </c>
      <c r="H22" s="23">
        <f t="shared" si="0"/>
        <v>44491</v>
      </c>
      <c r="I22" s="23">
        <f>H22+1</f>
        <v>44492</v>
      </c>
      <c r="J22" s="26"/>
      <c r="K22" s="26"/>
      <c r="L22" s="150"/>
      <c r="M22" s="150"/>
      <c r="N22" s="150"/>
      <c r="O22" s="7"/>
    </row>
    <row r="23" spans="1:15" ht="26.25" customHeight="1" x14ac:dyDescent="0.4">
      <c r="A23" s="41" t="s">
        <v>73</v>
      </c>
      <c r="B23" s="103" t="s">
        <v>83</v>
      </c>
      <c r="C23" s="36"/>
      <c r="D23" s="36"/>
      <c r="E23" s="36"/>
      <c r="F23" s="36"/>
      <c r="G23" s="36"/>
      <c r="H23" s="36"/>
      <c r="I23" s="36"/>
      <c r="J23" s="231">
        <f>SUM(C23:I24)</f>
        <v>0</v>
      </c>
      <c r="K23" s="233" t="str">
        <f>IF(J23&lt;100,"100回未満",IF(J23&lt;150,"100回以上","150回以上"))</f>
        <v>100回未満</v>
      </c>
      <c r="L23" s="150"/>
      <c r="M23" s="150"/>
      <c r="N23" s="150"/>
      <c r="O23" s="7" t="str">
        <f>IF(J23&lt;100,IF(OR(J23="100回以上",K23="150回以上"),"エラー。接種回数と回数区分が一致しません",""),IF(J23&lt;150,IF(OR(J23="100回未満",K23="150回以上"),"エラー。接種回数と回数区分が一致しません",""),IF(K23="100回未満","エラー。接種回数と回数区分が一致しません","")))</f>
        <v/>
      </c>
    </row>
    <row r="24" spans="1:15" ht="26.25" customHeight="1" x14ac:dyDescent="0.4">
      <c r="A24" s="41" t="s">
        <v>73</v>
      </c>
      <c r="B24" s="103" t="s">
        <v>84</v>
      </c>
      <c r="C24" s="36"/>
      <c r="D24" s="36"/>
      <c r="E24" s="36"/>
      <c r="F24" s="36"/>
      <c r="G24" s="36"/>
      <c r="H24" s="36"/>
      <c r="I24" s="36"/>
      <c r="J24" s="232"/>
      <c r="K24" s="234"/>
      <c r="L24" s="150"/>
      <c r="M24" s="150"/>
      <c r="N24" s="150"/>
      <c r="O24" s="7"/>
    </row>
    <row r="25" spans="1:15" ht="27.75" hidden="1" customHeight="1" x14ac:dyDescent="0.4">
      <c r="A25" s="41"/>
      <c r="B25" s="103"/>
      <c r="C25" s="36">
        <f t="shared" ref="C25:I25" si="3">C23+C24</f>
        <v>0</v>
      </c>
      <c r="D25" s="36">
        <f t="shared" si="3"/>
        <v>0</v>
      </c>
      <c r="E25" s="36">
        <f t="shared" si="3"/>
        <v>0</v>
      </c>
      <c r="F25" s="36">
        <f t="shared" si="3"/>
        <v>0</v>
      </c>
      <c r="G25" s="36">
        <f t="shared" si="3"/>
        <v>0</v>
      </c>
      <c r="H25" s="36">
        <f t="shared" si="3"/>
        <v>0</v>
      </c>
      <c r="I25" s="36">
        <f t="shared" si="3"/>
        <v>0</v>
      </c>
      <c r="J25" s="25"/>
      <c r="K25" s="26"/>
      <c r="L25" s="110"/>
      <c r="M25" s="110"/>
      <c r="N25" s="110"/>
      <c r="O25" s="7"/>
    </row>
    <row r="26" spans="1:15" ht="26.25" customHeight="1" x14ac:dyDescent="0.4">
      <c r="A26" s="41" t="s">
        <v>74</v>
      </c>
      <c r="B26" s="78"/>
      <c r="C26" s="36"/>
      <c r="D26" s="36"/>
      <c r="E26" s="36"/>
      <c r="F26" s="36"/>
      <c r="G26" s="36"/>
      <c r="H26" s="36"/>
      <c r="I26" s="36"/>
      <c r="J26" s="25">
        <f>SUM(C26:I26)</f>
        <v>0</v>
      </c>
      <c r="K26" s="26"/>
      <c r="L26" s="150"/>
      <c r="M26" s="150"/>
      <c r="N26" s="150"/>
      <c r="O26" s="7"/>
    </row>
    <row r="27" spans="1:15" ht="26.25" customHeight="1" x14ac:dyDescent="0.4">
      <c r="A27" s="41" t="s">
        <v>75</v>
      </c>
      <c r="B27" s="103" t="s">
        <v>83</v>
      </c>
      <c r="C27" s="36"/>
      <c r="D27" s="36"/>
      <c r="E27" s="36"/>
      <c r="F27" s="36"/>
      <c r="G27" s="36"/>
      <c r="H27" s="36"/>
      <c r="I27" s="36"/>
      <c r="J27" s="231">
        <f>SUM(C27:I28)</f>
        <v>0</v>
      </c>
      <c r="K27" s="26"/>
      <c r="L27" s="150"/>
      <c r="M27" s="150"/>
      <c r="N27" s="150"/>
      <c r="O27" s="7"/>
    </row>
    <row r="28" spans="1:15" ht="26.25" customHeight="1" x14ac:dyDescent="0.4">
      <c r="A28" s="77" t="s">
        <v>75</v>
      </c>
      <c r="B28" s="103" t="s">
        <v>84</v>
      </c>
      <c r="C28" s="36"/>
      <c r="D28" s="36"/>
      <c r="E28" s="36"/>
      <c r="F28" s="36"/>
      <c r="G28" s="36"/>
      <c r="H28" s="36"/>
      <c r="I28" s="36"/>
      <c r="J28" s="232"/>
      <c r="K28" s="122"/>
      <c r="L28" s="150"/>
      <c r="M28" s="150"/>
      <c r="N28" s="150"/>
      <c r="O28" s="7"/>
    </row>
    <row r="29" spans="1:15" ht="26.25" customHeight="1" x14ac:dyDescent="0.4">
      <c r="A29" s="27"/>
      <c r="B29" s="27"/>
      <c r="C29" s="23">
        <f>I22+1</f>
        <v>44493</v>
      </c>
      <c r="D29" s="23">
        <f>C29+1</f>
        <v>44494</v>
      </c>
      <c r="E29" s="23">
        <f t="shared" si="0"/>
        <v>44495</v>
      </c>
      <c r="F29" s="23">
        <f t="shared" si="0"/>
        <v>44496</v>
      </c>
      <c r="G29" s="23">
        <f t="shared" si="0"/>
        <v>44497</v>
      </c>
      <c r="H29" s="23">
        <f t="shared" si="0"/>
        <v>44498</v>
      </c>
      <c r="I29" s="23">
        <f>H29+1</f>
        <v>44499</v>
      </c>
      <c r="J29" s="26"/>
      <c r="K29" s="26"/>
      <c r="L29" s="150"/>
      <c r="M29" s="150"/>
      <c r="N29" s="150"/>
      <c r="O29" s="7"/>
    </row>
    <row r="30" spans="1:15" ht="26.25" customHeight="1" x14ac:dyDescent="0.4">
      <c r="A30" s="41" t="s">
        <v>73</v>
      </c>
      <c r="B30" s="103" t="s">
        <v>83</v>
      </c>
      <c r="C30" s="36"/>
      <c r="D30" s="36"/>
      <c r="E30" s="36"/>
      <c r="F30" s="36"/>
      <c r="G30" s="36"/>
      <c r="H30" s="36"/>
      <c r="I30" s="36"/>
      <c r="J30" s="231">
        <f>SUM(C30:I31)</f>
        <v>0</v>
      </c>
      <c r="K30" s="233" t="str">
        <f>IF(J30&lt;100,"100回未満",IF(J30&lt;150,"100回以上","150回以上"))</f>
        <v>100回未満</v>
      </c>
      <c r="L30" s="150"/>
      <c r="M30" s="150"/>
      <c r="N30" s="150"/>
      <c r="O30" s="7" t="str">
        <f>IF(J30&lt;100,IF(OR(J30="100回以上",K30="150回以上"),"エラー。接種回数と回数区分が一致しません",""),IF(J30&lt;150,IF(OR(J30="100回未満",K30="150回以上"),"エラー。接種回数と回数区分が一致しません",""),IF(K30="100回未満","エラー。接種回数と回数区分が一致しません","")))</f>
        <v/>
      </c>
    </row>
    <row r="31" spans="1:15" ht="26.25" customHeight="1" x14ac:dyDescent="0.4">
      <c r="A31" s="41" t="s">
        <v>73</v>
      </c>
      <c r="B31" s="103" t="s">
        <v>84</v>
      </c>
      <c r="C31" s="36"/>
      <c r="D31" s="36"/>
      <c r="E31" s="36"/>
      <c r="F31" s="36"/>
      <c r="G31" s="36"/>
      <c r="H31" s="36"/>
      <c r="I31" s="36"/>
      <c r="J31" s="232"/>
      <c r="K31" s="234"/>
      <c r="L31" s="150"/>
      <c r="M31" s="150"/>
      <c r="N31" s="150"/>
      <c r="O31" s="7"/>
    </row>
    <row r="32" spans="1:15" ht="27.75" hidden="1" customHeight="1" x14ac:dyDescent="0.4">
      <c r="A32" s="41"/>
      <c r="B32" s="103"/>
      <c r="C32" s="36">
        <f t="shared" ref="C32:I32" si="4">C30+C31</f>
        <v>0</v>
      </c>
      <c r="D32" s="36">
        <f t="shared" si="4"/>
        <v>0</v>
      </c>
      <c r="E32" s="36">
        <f t="shared" si="4"/>
        <v>0</v>
      </c>
      <c r="F32" s="36">
        <f t="shared" si="4"/>
        <v>0</v>
      </c>
      <c r="G32" s="36">
        <f t="shared" si="4"/>
        <v>0</v>
      </c>
      <c r="H32" s="36">
        <f t="shared" si="4"/>
        <v>0</v>
      </c>
      <c r="I32" s="36">
        <f t="shared" si="4"/>
        <v>0</v>
      </c>
      <c r="J32" s="25"/>
      <c r="K32" s="26"/>
      <c r="L32" s="110"/>
      <c r="M32" s="110"/>
      <c r="N32" s="110"/>
      <c r="O32" s="7"/>
    </row>
    <row r="33" spans="1:15" ht="26.25" customHeight="1" x14ac:dyDescent="0.4">
      <c r="A33" s="41" t="s">
        <v>74</v>
      </c>
      <c r="B33" s="78"/>
      <c r="C33" s="36"/>
      <c r="D33" s="36"/>
      <c r="E33" s="36"/>
      <c r="F33" s="36"/>
      <c r="G33" s="36"/>
      <c r="H33" s="36"/>
      <c r="I33" s="36"/>
      <c r="J33" s="25">
        <f>SUM(C33:I33)</f>
        <v>0</v>
      </c>
      <c r="K33" s="26"/>
      <c r="L33" s="150"/>
      <c r="M33" s="150"/>
      <c r="N33" s="150"/>
      <c r="O33" s="7"/>
    </row>
    <row r="34" spans="1:15" ht="26.25" customHeight="1" x14ac:dyDescent="0.4">
      <c r="A34" s="41" t="s">
        <v>75</v>
      </c>
      <c r="B34" s="103" t="s">
        <v>83</v>
      </c>
      <c r="C34" s="36"/>
      <c r="D34" s="36"/>
      <c r="E34" s="36"/>
      <c r="F34" s="36"/>
      <c r="G34" s="36"/>
      <c r="H34" s="36"/>
      <c r="I34" s="36"/>
      <c r="J34" s="231">
        <f>SUM(C34:I35)</f>
        <v>0</v>
      </c>
      <c r="K34" s="26"/>
      <c r="L34" s="150"/>
      <c r="M34" s="150"/>
      <c r="N34" s="150"/>
      <c r="O34" s="7"/>
    </row>
    <row r="35" spans="1:15" ht="26.25" customHeight="1" x14ac:dyDescent="0.4">
      <c r="A35" s="77" t="s">
        <v>75</v>
      </c>
      <c r="B35" s="103" t="s">
        <v>84</v>
      </c>
      <c r="C35" s="36"/>
      <c r="D35" s="36"/>
      <c r="E35" s="36"/>
      <c r="F35" s="36"/>
      <c r="G35" s="36"/>
      <c r="H35" s="36"/>
      <c r="I35" s="36"/>
      <c r="J35" s="232"/>
      <c r="K35" s="122"/>
      <c r="L35" s="150"/>
      <c r="M35" s="150"/>
      <c r="N35" s="150"/>
      <c r="O35" s="7"/>
    </row>
    <row r="36" spans="1:15" ht="27" customHeight="1" x14ac:dyDescent="0.4">
      <c r="A36" s="27"/>
      <c r="B36" s="27"/>
      <c r="C36" s="23">
        <f>I29+1</f>
        <v>44500</v>
      </c>
      <c r="D36" s="23">
        <f>C36+1</f>
        <v>44501</v>
      </c>
      <c r="E36" s="23">
        <f t="shared" si="0"/>
        <v>44502</v>
      </c>
      <c r="F36" s="23">
        <f t="shared" si="0"/>
        <v>44503</v>
      </c>
      <c r="G36" s="23">
        <f t="shared" si="0"/>
        <v>44504</v>
      </c>
      <c r="H36" s="23">
        <f t="shared" si="0"/>
        <v>44505</v>
      </c>
      <c r="I36" s="23">
        <f>H36+1</f>
        <v>44506</v>
      </c>
      <c r="J36" s="26"/>
      <c r="K36" s="26"/>
      <c r="L36" s="150"/>
      <c r="M36" s="150"/>
      <c r="N36" s="150"/>
      <c r="O36" s="7"/>
    </row>
    <row r="37" spans="1:15" ht="27" customHeight="1" x14ac:dyDescent="0.4">
      <c r="A37" s="41" t="s">
        <v>73</v>
      </c>
      <c r="B37" s="103" t="s">
        <v>83</v>
      </c>
      <c r="C37" s="36"/>
      <c r="D37" s="36"/>
      <c r="E37" s="36"/>
      <c r="F37" s="36"/>
      <c r="G37" s="36"/>
      <c r="H37" s="36"/>
      <c r="I37" s="36"/>
      <c r="J37" s="231">
        <f>SUM(C37:I38)</f>
        <v>0</v>
      </c>
      <c r="K37" s="233" t="str">
        <f>IF(J37&lt;100,"100回未満",IF(J37&lt;150,"100回以上","150回以上"))</f>
        <v>100回未満</v>
      </c>
      <c r="L37" s="150"/>
      <c r="M37" s="150"/>
      <c r="N37" s="150"/>
      <c r="O37" s="7" t="str">
        <f>IF(J37&lt;100,IF(OR(J37="100回以上",K37="150回以上"),"エラー。接種回数と回数区分が一致しません",""),IF(J37&lt;150,IF(OR(J37="100回未満",K37="150回以上"),"エラー。接種回数と回数区分が一致しません",""),IF(K37="100回未満","エラー。接種回数と回数区分が一致しません","")))</f>
        <v/>
      </c>
    </row>
    <row r="38" spans="1:15" ht="27" customHeight="1" x14ac:dyDescent="0.4">
      <c r="A38" s="41" t="s">
        <v>73</v>
      </c>
      <c r="B38" s="103" t="s">
        <v>84</v>
      </c>
      <c r="C38" s="36"/>
      <c r="D38" s="36"/>
      <c r="E38" s="36"/>
      <c r="F38" s="36"/>
      <c r="G38" s="36"/>
      <c r="H38" s="36"/>
      <c r="I38" s="36"/>
      <c r="J38" s="232"/>
      <c r="K38" s="234"/>
      <c r="L38" s="150"/>
      <c r="M38" s="150"/>
      <c r="N38" s="150"/>
      <c r="O38" s="7"/>
    </row>
    <row r="39" spans="1:15" ht="27.75" hidden="1" customHeight="1" x14ac:dyDescent="0.4">
      <c r="A39" s="41"/>
      <c r="B39" s="103"/>
      <c r="C39" s="36">
        <f t="shared" ref="C39:I39" si="5">C37+C38</f>
        <v>0</v>
      </c>
      <c r="D39" s="36">
        <f t="shared" si="5"/>
        <v>0</v>
      </c>
      <c r="E39" s="36">
        <f t="shared" si="5"/>
        <v>0</v>
      </c>
      <c r="F39" s="36">
        <f t="shared" si="5"/>
        <v>0</v>
      </c>
      <c r="G39" s="36">
        <f t="shared" si="5"/>
        <v>0</v>
      </c>
      <c r="H39" s="36">
        <f t="shared" si="5"/>
        <v>0</v>
      </c>
      <c r="I39" s="36">
        <f t="shared" si="5"/>
        <v>0</v>
      </c>
      <c r="J39" s="25"/>
      <c r="K39" s="26"/>
      <c r="L39" s="110"/>
      <c r="M39" s="110"/>
      <c r="N39" s="110"/>
      <c r="O39" s="7"/>
    </row>
    <row r="40" spans="1:15" ht="27" customHeight="1" x14ac:dyDescent="0.4">
      <c r="A40" s="41" t="s">
        <v>74</v>
      </c>
      <c r="B40" s="78"/>
      <c r="C40" s="36"/>
      <c r="D40" s="36"/>
      <c r="E40" s="36"/>
      <c r="F40" s="36"/>
      <c r="G40" s="36"/>
      <c r="H40" s="36"/>
      <c r="I40" s="36"/>
      <c r="J40" s="25">
        <f>SUM(C40:I40)</f>
        <v>0</v>
      </c>
      <c r="K40" s="26"/>
      <c r="L40" s="150"/>
      <c r="M40" s="150"/>
      <c r="N40" s="150"/>
      <c r="O40" s="7"/>
    </row>
    <row r="41" spans="1:15" ht="27" customHeight="1" x14ac:dyDescent="0.4">
      <c r="A41" s="41" t="s">
        <v>75</v>
      </c>
      <c r="B41" s="103" t="s">
        <v>83</v>
      </c>
      <c r="C41" s="36"/>
      <c r="D41" s="36"/>
      <c r="E41" s="36"/>
      <c r="F41" s="36"/>
      <c r="G41" s="36"/>
      <c r="H41" s="36"/>
      <c r="I41" s="36"/>
      <c r="J41" s="231">
        <f>SUM(C41:I42)</f>
        <v>0</v>
      </c>
      <c r="K41" s="26"/>
      <c r="L41" s="150"/>
      <c r="M41" s="150"/>
      <c r="N41" s="150"/>
      <c r="O41" s="7"/>
    </row>
    <row r="42" spans="1:15" ht="27" customHeight="1" x14ac:dyDescent="0.4">
      <c r="A42" s="77" t="s">
        <v>75</v>
      </c>
      <c r="B42" s="103" t="s">
        <v>84</v>
      </c>
      <c r="C42" s="36"/>
      <c r="D42" s="36"/>
      <c r="E42" s="36"/>
      <c r="F42" s="36"/>
      <c r="G42" s="36"/>
      <c r="H42" s="36"/>
      <c r="I42" s="36"/>
      <c r="J42" s="232"/>
      <c r="K42" s="122"/>
      <c r="L42" s="150"/>
      <c r="M42" s="150"/>
      <c r="N42" s="150"/>
      <c r="O42" s="7"/>
    </row>
    <row r="43" spans="1:15" ht="27" customHeight="1" x14ac:dyDescent="0.4">
      <c r="A43" s="27"/>
      <c r="B43" s="27"/>
      <c r="C43" s="23">
        <f>I36+1</f>
        <v>44507</v>
      </c>
      <c r="D43" s="23">
        <f>C43+1</f>
        <v>44508</v>
      </c>
      <c r="E43" s="23">
        <f t="shared" si="0"/>
        <v>44509</v>
      </c>
      <c r="F43" s="23">
        <f t="shared" si="0"/>
        <v>44510</v>
      </c>
      <c r="G43" s="23">
        <f t="shared" si="0"/>
        <v>44511</v>
      </c>
      <c r="H43" s="23">
        <f t="shared" si="0"/>
        <v>44512</v>
      </c>
      <c r="I43" s="23">
        <f>H43+1</f>
        <v>44513</v>
      </c>
      <c r="J43" s="26"/>
      <c r="K43" s="26"/>
      <c r="L43" s="150"/>
      <c r="M43" s="150"/>
      <c r="N43" s="150"/>
      <c r="O43" s="7"/>
    </row>
    <row r="44" spans="1:15" ht="27" customHeight="1" x14ac:dyDescent="0.4">
      <c r="A44" s="41" t="s">
        <v>73</v>
      </c>
      <c r="B44" s="103" t="s">
        <v>83</v>
      </c>
      <c r="C44" s="36"/>
      <c r="D44" s="36"/>
      <c r="E44" s="36"/>
      <c r="F44" s="36"/>
      <c r="G44" s="36"/>
      <c r="H44" s="36"/>
      <c r="I44" s="36"/>
      <c r="J44" s="231">
        <f>SUM(C44:I45)</f>
        <v>0</v>
      </c>
      <c r="K44" s="233" t="str">
        <f>IF(J44&lt;100,"100回未満",IF(J44&lt;150,"100回以上","150回以上"))</f>
        <v>100回未満</v>
      </c>
      <c r="L44" s="150"/>
      <c r="M44" s="150"/>
      <c r="N44" s="150"/>
      <c r="O44" s="7" t="str">
        <f>IF(J44&lt;100,IF(OR(J44="100回以上",K44="150回以上"),"エラー。接種回数と回数区分が一致しません",""),IF(J44&lt;150,IF(OR(J44="100回未満",K44="150回以上"),"エラー。接種回数と回数区分が一致しません",""),IF(K44="100回未満","エラー。接種回数と回数区分が一致しません","")))</f>
        <v/>
      </c>
    </row>
    <row r="45" spans="1:15" ht="27" customHeight="1" x14ac:dyDescent="0.4">
      <c r="A45" s="41" t="s">
        <v>73</v>
      </c>
      <c r="B45" s="103" t="s">
        <v>84</v>
      </c>
      <c r="C45" s="36"/>
      <c r="D45" s="36"/>
      <c r="E45" s="36"/>
      <c r="F45" s="36"/>
      <c r="G45" s="36"/>
      <c r="H45" s="36"/>
      <c r="I45" s="36"/>
      <c r="J45" s="232"/>
      <c r="K45" s="234"/>
      <c r="L45" s="150"/>
      <c r="M45" s="150"/>
      <c r="N45" s="150"/>
      <c r="O45" s="7"/>
    </row>
    <row r="46" spans="1:15" ht="27.75" hidden="1" customHeight="1" x14ac:dyDescent="0.4">
      <c r="A46" s="41"/>
      <c r="B46" s="103"/>
      <c r="C46" s="36">
        <f t="shared" ref="C46:I46" si="6">C44+C45</f>
        <v>0</v>
      </c>
      <c r="D46" s="36">
        <f t="shared" si="6"/>
        <v>0</v>
      </c>
      <c r="E46" s="36">
        <f t="shared" si="6"/>
        <v>0</v>
      </c>
      <c r="F46" s="36">
        <f t="shared" si="6"/>
        <v>0</v>
      </c>
      <c r="G46" s="36">
        <f t="shared" si="6"/>
        <v>0</v>
      </c>
      <c r="H46" s="36">
        <f t="shared" si="6"/>
        <v>0</v>
      </c>
      <c r="I46" s="36">
        <f t="shared" si="6"/>
        <v>0</v>
      </c>
      <c r="J46" s="25"/>
      <c r="K46" s="26"/>
      <c r="L46" s="110"/>
      <c r="M46" s="110"/>
      <c r="N46" s="110"/>
      <c r="O46" s="7"/>
    </row>
    <row r="47" spans="1:15" ht="27" customHeight="1" x14ac:dyDescent="0.4">
      <c r="A47" s="41" t="s">
        <v>74</v>
      </c>
      <c r="B47" s="78"/>
      <c r="C47" s="36"/>
      <c r="D47" s="36"/>
      <c r="E47" s="36"/>
      <c r="F47" s="36"/>
      <c r="G47" s="36"/>
      <c r="H47" s="36"/>
      <c r="I47" s="36"/>
      <c r="J47" s="25">
        <f>SUM(C47:I47)</f>
        <v>0</v>
      </c>
      <c r="K47" s="26"/>
      <c r="L47" s="150"/>
      <c r="M47" s="150"/>
      <c r="N47" s="150"/>
      <c r="O47" s="7"/>
    </row>
    <row r="48" spans="1:15" ht="27" customHeight="1" x14ac:dyDescent="0.4">
      <c r="A48" s="41" t="s">
        <v>75</v>
      </c>
      <c r="B48" s="103" t="s">
        <v>83</v>
      </c>
      <c r="C48" s="36"/>
      <c r="D48" s="36"/>
      <c r="E48" s="36"/>
      <c r="F48" s="36"/>
      <c r="G48" s="36"/>
      <c r="H48" s="36"/>
      <c r="I48" s="36"/>
      <c r="J48" s="231">
        <f>SUM(C48:I49)</f>
        <v>0</v>
      </c>
      <c r="K48" s="26"/>
      <c r="L48" s="150"/>
      <c r="M48" s="150"/>
      <c r="N48" s="150"/>
      <c r="O48" s="7"/>
    </row>
    <row r="49" spans="1:15" ht="27" customHeight="1" x14ac:dyDescent="0.4">
      <c r="A49" s="77" t="s">
        <v>75</v>
      </c>
      <c r="B49" s="103" t="s">
        <v>84</v>
      </c>
      <c r="C49" s="36"/>
      <c r="D49" s="36"/>
      <c r="E49" s="36"/>
      <c r="F49" s="36"/>
      <c r="G49" s="36"/>
      <c r="H49" s="36"/>
      <c r="I49" s="36"/>
      <c r="J49" s="232"/>
      <c r="K49" s="122"/>
      <c r="L49" s="150"/>
      <c r="M49" s="150"/>
      <c r="N49" s="150"/>
      <c r="O49" s="7"/>
    </row>
    <row r="50" spans="1:15" ht="27" customHeight="1" x14ac:dyDescent="0.4">
      <c r="A50" s="27"/>
      <c r="B50" s="27"/>
      <c r="C50" s="23">
        <f>I43+1</f>
        <v>44514</v>
      </c>
      <c r="D50" s="23">
        <f>C50+1</f>
        <v>44515</v>
      </c>
      <c r="E50" s="23">
        <f t="shared" si="0"/>
        <v>44516</v>
      </c>
      <c r="F50" s="23">
        <f t="shared" si="0"/>
        <v>44517</v>
      </c>
      <c r="G50" s="23">
        <f t="shared" si="0"/>
        <v>44518</v>
      </c>
      <c r="H50" s="23">
        <f t="shared" si="0"/>
        <v>44519</v>
      </c>
      <c r="I50" s="23">
        <f>H50+1</f>
        <v>44520</v>
      </c>
      <c r="J50" s="123"/>
      <c r="K50" s="26"/>
      <c r="L50" s="150"/>
      <c r="M50" s="150"/>
      <c r="N50" s="150"/>
      <c r="O50" s="7"/>
    </row>
    <row r="51" spans="1:15" ht="27" customHeight="1" x14ac:dyDescent="0.4">
      <c r="A51" s="41" t="s">
        <v>73</v>
      </c>
      <c r="B51" s="103" t="s">
        <v>83</v>
      </c>
      <c r="C51" s="36"/>
      <c r="D51" s="36"/>
      <c r="E51" s="36"/>
      <c r="F51" s="36"/>
      <c r="G51" s="36"/>
      <c r="H51" s="36"/>
      <c r="I51" s="36"/>
      <c r="J51" s="231">
        <f>SUM(C51:I52)</f>
        <v>0</v>
      </c>
      <c r="K51" s="233" t="str">
        <f>IF(J51&lt;100,"100回未満",IF(J51&lt;150,"100回以上","150回以上"))</f>
        <v>100回未満</v>
      </c>
      <c r="L51" s="150"/>
      <c r="M51" s="150"/>
      <c r="N51" s="150"/>
      <c r="O51" s="7" t="str">
        <f>IF(J51&lt;100,IF(OR(J51="100回以上",K51="150回以上"),"エラー。接種回数と回数区分が一致しません",""),IF(J51&lt;150,IF(OR(J51="100回未満",K51="150回以上"),"エラー。接種回数と回数区分が一致しません",""),IF(K51="100回未満","エラー。接種回数と回数区分が一致しません","")))</f>
        <v/>
      </c>
    </row>
    <row r="52" spans="1:15" ht="27" customHeight="1" x14ac:dyDescent="0.4">
      <c r="A52" s="41" t="s">
        <v>73</v>
      </c>
      <c r="B52" s="103" t="s">
        <v>84</v>
      </c>
      <c r="C52" s="36"/>
      <c r="D52" s="36"/>
      <c r="E52" s="36"/>
      <c r="F52" s="36"/>
      <c r="G52" s="36"/>
      <c r="H52" s="36"/>
      <c r="I52" s="36"/>
      <c r="J52" s="232"/>
      <c r="K52" s="234"/>
      <c r="L52" s="150"/>
      <c r="M52" s="150"/>
      <c r="N52" s="150"/>
      <c r="O52" s="7"/>
    </row>
    <row r="53" spans="1:15" ht="27.75" hidden="1" customHeight="1" x14ac:dyDescent="0.4">
      <c r="A53" s="41"/>
      <c r="B53" s="103"/>
      <c r="C53" s="36">
        <f t="shared" ref="C53:I53" si="7">C51+C52</f>
        <v>0</v>
      </c>
      <c r="D53" s="36">
        <f t="shared" si="7"/>
        <v>0</v>
      </c>
      <c r="E53" s="36">
        <f t="shared" si="7"/>
        <v>0</v>
      </c>
      <c r="F53" s="36">
        <f t="shared" si="7"/>
        <v>0</v>
      </c>
      <c r="G53" s="36">
        <f t="shared" si="7"/>
        <v>0</v>
      </c>
      <c r="H53" s="36">
        <f t="shared" si="7"/>
        <v>0</v>
      </c>
      <c r="I53" s="36">
        <f t="shared" si="7"/>
        <v>0</v>
      </c>
      <c r="J53" s="25"/>
      <c r="K53" s="26"/>
      <c r="L53" s="110"/>
      <c r="M53" s="110"/>
      <c r="N53" s="110"/>
      <c r="O53" s="7"/>
    </row>
    <row r="54" spans="1:15" ht="27" customHeight="1" x14ac:dyDescent="0.4">
      <c r="A54" s="41" t="s">
        <v>74</v>
      </c>
      <c r="B54" s="78"/>
      <c r="C54" s="36"/>
      <c r="D54" s="36"/>
      <c r="E54" s="36"/>
      <c r="F54" s="36"/>
      <c r="G54" s="36"/>
      <c r="H54" s="36"/>
      <c r="I54" s="36"/>
      <c r="J54" s="25">
        <f>SUM(C54:I54)</f>
        <v>0</v>
      </c>
      <c r="K54" s="26"/>
      <c r="L54" s="150"/>
      <c r="M54" s="150"/>
      <c r="N54" s="150"/>
      <c r="O54" s="7"/>
    </row>
    <row r="55" spans="1:15" ht="27" customHeight="1" x14ac:dyDescent="0.4">
      <c r="A55" s="41" t="s">
        <v>75</v>
      </c>
      <c r="B55" s="103" t="s">
        <v>83</v>
      </c>
      <c r="C55" s="36"/>
      <c r="D55" s="36"/>
      <c r="E55" s="36"/>
      <c r="F55" s="36"/>
      <c r="G55" s="36"/>
      <c r="H55" s="36"/>
      <c r="I55" s="36"/>
      <c r="J55" s="231">
        <f>SUM(C55:I56)</f>
        <v>0</v>
      </c>
      <c r="K55" s="26"/>
      <c r="L55" s="150"/>
      <c r="M55" s="150"/>
      <c r="N55" s="150"/>
      <c r="O55" s="7"/>
    </row>
    <row r="56" spans="1:15" ht="27" customHeight="1" x14ac:dyDescent="0.4">
      <c r="A56" s="77" t="s">
        <v>75</v>
      </c>
      <c r="B56" s="103" t="s">
        <v>84</v>
      </c>
      <c r="C56" s="36"/>
      <c r="D56" s="36"/>
      <c r="E56" s="36"/>
      <c r="F56" s="36"/>
      <c r="G56" s="36"/>
      <c r="H56" s="36"/>
      <c r="I56" s="36"/>
      <c r="J56" s="232"/>
      <c r="K56" s="122"/>
      <c r="L56" s="150"/>
      <c r="M56" s="150"/>
      <c r="N56" s="150"/>
      <c r="O56" s="7"/>
    </row>
    <row r="57" spans="1:15" ht="27" customHeight="1" x14ac:dyDescent="0.4">
      <c r="A57" s="27"/>
      <c r="B57" s="27"/>
      <c r="C57" s="23">
        <f>I50+1</f>
        <v>44521</v>
      </c>
      <c r="D57" s="23">
        <f>C57+1</f>
        <v>44522</v>
      </c>
      <c r="E57" s="23">
        <f t="shared" si="0"/>
        <v>44523</v>
      </c>
      <c r="F57" s="23">
        <f t="shared" si="0"/>
        <v>44524</v>
      </c>
      <c r="G57" s="23">
        <f t="shared" si="0"/>
        <v>44525</v>
      </c>
      <c r="H57" s="23">
        <f t="shared" si="0"/>
        <v>44526</v>
      </c>
      <c r="I57" s="23">
        <f>H57+1</f>
        <v>44527</v>
      </c>
      <c r="J57" s="26"/>
      <c r="K57" s="26"/>
      <c r="L57" s="150"/>
      <c r="M57" s="150"/>
      <c r="N57" s="150"/>
      <c r="O57" s="7"/>
    </row>
    <row r="58" spans="1:15" ht="27" customHeight="1" x14ac:dyDescent="0.4">
      <c r="A58" s="41" t="s">
        <v>73</v>
      </c>
      <c r="B58" s="103" t="s">
        <v>83</v>
      </c>
      <c r="C58" s="36"/>
      <c r="D58" s="36"/>
      <c r="E58" s="36"/>
      <c r="F58" s="36"/>
      <c r="G58" s="36"/>
      <c r="H58" s="36"/>
      <c r="I58" s="36"/>
      <c r="J58" s="231">
        <f>SUM(C58:I59)</f>
        <v>0</v>
      </c>
      <c r="K58" s="233" t="str">
        <f>IF(J58&lt;100,"100回未満",IF(J58&lt;150,"100回以上","150回以上"))</f>
        <v>100回未満</v>
      </c>
      <c r="L58" s="150"/>
      <c r="M58" s="150"/>
      <c r="N58" s="150"/>
      <c r="O58" s="7" t="str">
        <f>IF(J58&lt;100,IF(OR(J58="100回以上",K58="150回以上"),"エラー。接種回数と回数区分が一致しません",""),IF(J58&lt;150,IF(OR(J58="100回未満",K58="150回以上"),"エラー。接種回数と回数区分が一致しません",""),IF(K58="100回未満","エラー。接種回数と回数区分が一致しません","")))</f>
        <v/>
      </c>
    </row>
    <row r="59" spans="1:15" ht="27" customHeight="1" x14ac:dyDescent="0.4">
      <c r="A59" s="41" t="s">
        <v>73</v>
      </c>
      <c r="B59" s="103" t="s">
        <v>84</v>
      </c>
      <c r="C59" s="36"/>
      <c r="D59" s="36"/>
      <c r="E59" s="36"/>
      <c r="F59" s="36"/>
      <c r="G59" s="36"/>
      <c r="H59" s="36"/>
      <c r="I59" s="36"/>
      <c r="J59" s="232"/>
      <c r="K59" s="234"/>
      <c r="L59" s="150"/>
      <c r="M59" s="150"/>
      <c r="N59" s="150"/>
      <c r="O59" s="7"/>
    </row>
    <row r="60" spans="1:15" ht="27.75" hidden="1" customHeight="1" x14ac:dyDescent="0.4">
      <c r="A60" s="41"/>
      <c r="B60" s="103"/>
      <c r="C60" s="36">
        <f t="shared" ref="C60:I60" si="8">C58+C59</f>
        <v>0</v>
      </c>
      <c r="D60" s="36">
        <f t="shared" si="8"/>
        <v>0</v>
      </c>
      <c r="E60" s="36">
        <f t="shared" si="8"/>
        <v>0</v>
      </c>
      <c r="F60" s="36">
        <f t="shared" si="8"/>
        <v>0</v>
      </c>
      <c r="G60" s="36">
        <f t="shared" si="8"/>
        <v>0</v>
      </c>
      <c r="H60" s="36">
        <f t="shared" si="8"/>
        <v>0</v>
      </c>
      <c r="I60" s="36">
        <f t="shared" si="8"/>
        <v>0</v>
      </c>
      <c r="J60" s="25"/>
      <c r="K60" s="26"/>
      <c r="L60" s="110"/>
      <c r="M60" s="110"/>
      <c r="N60" s="110"/>
      <c r="O60" s="7"/>
    </row>
    <row r="61" spans="1:15" ht="27" customHeight="1" x14ac:dyDescent="0.4">
      <c r="A61" s="41" t="s">
        <v>74</v>
      </c>
      <c r="B61" s="78"/>
      <c r="C61" s="36"/>
      <c r="D61" s="36"/>
      <c r="E61" s="36"/>
      <c r="F61" s="36"/>
      <c r="G61" s="36"/>
      <c r="H61" s="36"/>
      <c r="I61" s="36"/>
      <c r="J61" s="25">
        <f>SUM(C61:I61)</f>
        <v>0</v>
      </c>
      <c r="K61" s="26"/>
      <c r="L61" s="150"/>
      <c r="M61" s="150"/>
      <c r="N61" s="150"/>
      <c r="O61" s="7"/>
    </row>
    <row r="62" spans="1:15" ht="27" customHeight="1" x14ac:dyDescent="0.4">
      <c r="A62" s="41" t="s">
        <v>75</v>
      </c>
      <c r="B62" s="103" t="s">
        <v>83</v>
      </c>
      <c r="C62" s="36"/>
      <c r="D62" s="36"/>
      <c r="E62" s="36"/>
      <c r="F62" s="36"/>
      <c r="G62" s="36"/>
      <c r="H62" s="36"/>
      <c r="I62" s="36"/>
      <c r="J62" s="231">
        <f>SUM(C62:I63)</f>
        <v>0</v>
      </c>
      <c r="K62" s="26"/>
      <c r="L62" s="150"/>
      <c r="M62" s="150"/>
      <c r="N62" s="150"/>
      <c r="O62" s="7"/>
    </row>
    <row r="63" spans="1:15" ht="27" customHeight="1" x14ac:dyDescent="0.4">
      <c r="A63" s="77" t="s">
        <v>75</v>
      </c>
      <c r="B63" s="103" t="s">
        <v>84</v>
      </c>
      <c r="C63" s="36"/>
      <c r="D63" s="36"/>
      <c r="E63" s="36"/>
      <c r="F63" s="36"/>
      <c r="G63" s="36"/>
      <c r="H63" s="36"/>
      <c r="I63" s="36"/>
      <c r="J63" s="232"/>
      <c r="K63" s="122"/>
      <c r="L63" s="150"/>
      <c r="M63" s="150"/>
      <c r="N63" s="150"/>
      <c r="O63" s="7"/>
    </row>
    <row r="64" spans="1:15" ht="27" customHeight="1" x14ac:dyDescent="0.4">
      <c r="A64" s="27"/>
      <c r="B64" s="27"/>
      <c r="C64" s="23">
        <f>I57+1</f>
        <v>44528</v>
      </c>
      <c r="D64" s="23">
        <f>C64+1</f>
        <v>44529</v>
      </c>
      <c r="E64" s="23">
        <f t="shared" si="0"/>
        <v>44530</v>
      </c>
      <c r="F64" s="23">
        <f t="shared" si="0"/>
        <v>44531</v>
      </c>
      <c r="G64" s="23">
        <f t="shared" si="0"/>
        <v>44532</v>
      </c>
      <c r="H64" s="23">
        <f t="shared" si="0"/>
        <v>44533</v>
      </c>
      <c r="I64" s="23">
        <f>H64+1</f>
        <v>44534</v>
      </c>
      <c r="J64" s="26"/>
      <c r="K64" s="26"/>
      <c r="L64" s="150"/>
      <c r="M64" s="150"/>
      <c r="N64" s="150"/>
      <c r="O64" s="7"/>
    </row>
    <row r="65" spans="1:15" ht="27" customHeight="1" x14ac:dyDescent="0.4">
      <c r="A65" s="41" t="s">
        <v>73</v>
      </c>
      <c r="B65" s="103" t="s">
        <v>83</v>
      </c>
      <c r="C65" s="36"/>
      <c r="D65" s="36"/>
      <c r="E65" s="36"/>
      <c r="F65" s="36"/>
      <c r="G65" s="36"/>
      <c r="H65" s="36"/>
      <c r="I65" s="36"/>
      <c r="J65" s="231">
        <f>SUM(C65:I66)</f>
        <v>0</v>
      </c>
      <c r="K65" s="233" t="str">
        <f>IF(J65&lt;100,"100回未満",IF(J65&lt;150,"100回以上","150回以上"))</f>
        <v>100回未満</v>
      </c>
      <c r="L65" s="150"/>
      <c r="M65" s="150"/>
      <c r="N65" s="150"/>
      <c r="O65" s="7" t="str">
        <f>IF(J65&lt;100,IF(OR(J65="100回以上",K65="150回以上"),"エラー。接種回数と回数区分が一致しません",""),IF(J65&lt;150,IF(OR(J65="100回未満",K65="150回以上"),"エラー。接種回数と回数区分が一致しません",""),IF(K65="100回未満","エラー。接種回数と回数区分が一致しません","")))</f>
        <v/>
      </c>
    </row>
    <row r="66" spans="1:15" ht="27" customHeight="1" x14ac:dyDescent="0.4">
      <c r="A66" s="41" t="s">
        <v>73</v>
      </c>
      <c r="B66" s="103" t="s">
        <v>84</v>
      </c>
      <c r="C66" s="36"/>
      <c r="D66" s="36"/>
      <c r="E66" s="36"/>
      <c r="F66" s="36"/>
      <c r="G66" s="36"/>
      <c r="H66" s="36"/>
      <c r="I66" s="36"/>
      <c r="J66" s="232"/>
      <c r="K66" s="234"/>
      <c r="L66" s="150"/>
      <c r="M66" s="150"/>
      <c r="N66" s="150"/>
      <c r="O66" s="7"/>
    </row>
    <row r="67" spans="1:15" ht="27.75" hidden="1" customHeight="1" x14ac:dyDescent="0.4">
      <c r="A67" s="41"/>
      <c r="B67" s="103"/>
      <c r="C67" s="36">
        <f t="shared" ref="C67:I67" si="9">C65+C66</f>
        <v>0</v>
      </c>
      <c r="D67" s="36">
        <f t="shared" si="9"/>
        <v>0</v>
      </c>
      <c r="E67" s="36">
        <f t="shared" si="9"/>
        <v>0</v>
      </c>
      <c r="F67" s="36">
        <f t="shared" si="9"/>
        <v>0</v>
      </c>
      <c r="G67" s="36">
        <f t="shared" si="9"/>
        <v>0</v>
      </c>
      <c r="H67" s="36">
        <f t="shared" si="9"/>
        <v>0</v>
      </c>
      <c r="I67" s="36">
        <f t="shared" si="9"/>
        <v>0</v>
      </c>
      <c r="J67" s="25"/>
      <c r="K67" s="26"/>
      <c r="L67" s="110"/>
      <c r="M67" s="110"/>
      <c r="N67" s="110"/>
      <c r="O67" s="7"/>
    </row>
    <row r="68" spans="1:15" ht="27" customHeight="1" x14ac:dyDescent="0.4">
      <c r="A68" s="41" t="s">
        <v>74</v>
      </c>
      <c r="B68" s="78"/>
      <c r="C68" s="36"/>
      <c r="D68" s="36"/>
      <c r="E68" s="36"/>
      <c r="F68" s="124"/>
      <c r="G68" s="124"/>
      <c r="H68" s="124"/>
      <c r="I68" s="124"/>
      <c r="J68" s="25">
        <f>SUM(C68:E68)</f>
        <v>0</v>
      </c>
      <c r="K68" s="26"/>
      <c r="L68" s="150"/>
      <c r="M68" s="150"/>
      <c r="N68" s="150"/>
      <c r="O68" s="7"/>
    </row>
    <row r="69" spans="1:15" ht="27" customHeight="1" x14ac:dyDescent="0.4">
      <c r="A69" s="41" t="s">
        <v>75</v>
      </c>
      <c r="B69" s="103" t="s">
        <v>83</v>
      </c>
      <c r="C69" s="36"/>
      <c r="D69" s="36"/>
      <c r="E69" s="36"/>
      <c r="F69" s="124"/>
      <c r="G69" s="124"/>
      <c r="H69" s="124"/>
      <c r="I69" s="124"/>
      <c r="J69" s="231">
        <f>SUM(C69:E70)</f>
        <v>0</v>
      </c>
      <c r="K69" s="26"/>
      <c r="L69" s="150"/>
      <c r="M69" s="150"/>
      <c r="N69" s="150"/>
      <c r="O69" s="7"/>
    </row>
    <row r="70" spans="1:15" ht="27" customHeight="1" x14ac:dyDescent="0.4">
      <c r="A70" s="77" t="s">
        <v>75</v>
      </c>
      <c r="B70" s="103" t="s">
        <v>84</v>
      </c>
      <c r="C70" s="36"/>
      <c r="D70" s="36"/>
      <c r="E70" s="36"/>
      <c r="F70" s="124"/>
      <c r="G70" s="124"/>
      <c r="H70" s="124"/>
      <c r="I70" s="124"/>
      <c r="J70" s="232"/>
      <c r="K70" s="26"/>
      <c r="L70" s="150"/>
      <c r="M70" s="150"/>
      <c r="N70" s="150"/>
    </row>
    <row r="71" spans="1:15" ht="27" customHeight="1" x14ac:dyDescent="0.4">
      <c r="A71" s="22"/>
      <c r="B71" s="22"/>
      <c r="C71" s="22"/>
      <c r="G71" s="29"/>
      <c r="H71" s="29"/>
      <c r="I71" s="29"/>
      <c r="J71" s="28"/>
      <c r="K71" s="22"/>
      <c r="L71" s="22"/>
      <c r="M71" s="22"/>
      <c r="N71" s="7"/>
    </row>
    <row r="72" spans="1:15" ht="27" customHeight="1" x14ac:dyDescent="0.4">
      <c r="A72" s="22"/>
      <c r="B72" s="22"/>
      <c r="C72" s="22"/>
      <c r="E72" s="201" t="s">
        <v>118</v>
      </c>
      <c r="F72" s="201"/>
      <c r="G72" s="201"/>
      <c r="H72" s="201"/>
      <c r="I72" s="201"/>
      <c r="J72" s="25">
        <f>SUM(J9,J16,J23,J30,J37,J44,J51,J58,J65)</f>
        <v>0</v>
      </c>
      <c r="K72" s="22"/>
      <c r="L72" s="22"/>
      <c r="M72" s="22"/>
      <c r="N72" s="7"/>
    </row>
    <row r="73" spans="1:15" ht="27" customHeight="1" x14ac:dyDescent="0.4">
      <c r="A73" s="22"/>
      <c r="B73" s="22"/>
      <c r="C73" s="22"/>
      <c r="E73" s="201" t="s">
        <v>119</v>
      </c>
      <c r="F73" s="201"/>
      <c r="G73" s="201"/>
      <c r="H73" s="201"/>
      <c r="I73" s="201"/>
      <c r="J73" s="25">
        <f>SUM(J12,J19,J26,J33,J40,J47,J54,J61,J68)</f>
        <v>0</v>
      </c>
      <c r="K73" s="22"/>
      <c r="L73" s="22"/>
      <c r="M73" s="22"/>
      <c r="N73" s="7"/>
    </row>
    <row r="74" spans="1:15" ht="27" customHeight="1" x14ac:dyDescent="0.4">
      <c r="A74" s="22"/>
      <c r="B74" s="22"/>
      <c r="C74" s="22"/>
      <c r="E74" s="201" t="s">
        <v>120</v>
      </c>
      <c r="F74" s="201"/>
      <c r="G74" s="201"/>
      <c r="H74" s="201"/>
      <c r="I74" s="201"/>
      <c r="J74" s="25">
        <f>SUM(J13,J20,J27,J34,J41,J48,J55,J62,J69)</f>
        <v>0</v>
      </c>
      <c r="K74" s="22"/>
      <c r="L74" s="22"/>
      <c r="M74" s="22"/>
      <c r="N74" s="7"/>
    </row>
    <row r="75" spans="1:15" ht="44.25" customHeight="1" x14ac:dyDescent="0.4">
      <c r="A75" s="22"/>
      <c r="B75" s="22"/>
      <c r="C75" s="22"/>
      <c r="G75" s="29"/>
      <c r="H75" s="29"/>
      <c r="I75" s="29"/>
      <c r="J75" s="28"/>
      <c r="K75" s="22"/>
      <c r="L75" s="22"/>
      <c r="M75" s="22"/>
      <c r="N75" s="20" t="s">
        <v>124</v>
      </c>
    </row>
    <row r="76" spans="1:15" ht="56.25" customHeight="1" x14ac:dyDescent="0.4">
      <c r="A76" s="22"/>
      <c r="B76" s="22"/>
      <c r="C76" s="22"/>
      <c r="G76" s="29"/>
      <c r="H76" s="29"/>
      <c r="I76" s="29"/>
      <c r="J76" s="28"/>
      <c r="K76" s="22"/>
      <c r="L76" s="22"/>
      <c r="M76" s="22"/>
      <c r="N76" s="20"/>
    </row>
    <row r="77" spans="1:15" ht="32.25" customHeight="1" x14ac:dyDescent="0.4">
      <c r="A77" s="83" t="s">
        <v>89</v>
      </c>
      <c r="B77" s="83"/>
      <c r="C77" s="42"/>
      <c r="D77" s="42"/>
      <c r="E77" s="42"/>
      <c r="F77" s="42"/>
      <c r="G77" s="42"/>
      <c r="H77" s="42"/>
      <c r="I77" s="42"/>
      <c r="J77" s="42"/>
      <c r="K77" s="42"/>
      <c r="L77" s="42"/>
      <c r="N77" s="42"/>
    </row>
    <row r="78" spans="1:15" ht="48" customHeight="1" thickBot="1" x14ac:dyDescent="0.45">
      <c r="A78" s="83"/>
      <c r="B78" s="83"/>
      <c r="C78" s="42"/>
      <c r="D78" s="42"/>
      <c r="E78" s="42"/>
      <c r="F78" s="42"/>
      <c r="G78" s="42"/>
      <c r="H78" s="42"/>
      <c r="I78" s="42"/>
      <c r="J78" s="42"/>
      <c r="K78" s="42"/>
      <c r="L78" s="42"/>
      <c r="N78" s="42"/>
    </row>
    <row r="79" spans="1:15" ht="42" customHeight="1" thickBot="1" x14ac:dyDescent="0.45">
      <c r="A79" s="81" t="s">
        <v>86</v>
      </c>
      <c r="B79" s="83"/>
      <c r="C79" s="42"/>
      <c r="D79" s="42"/>
      <c r="E79" s="42"/>
      <c r="F79" s="42"/>
      <c r="G79" s="42"/>
      <c r="H79" s="42"/>
      <c r="I79" s="42"/>
      <c r="J79" s="42"/>
      <c r="K79" s="42"/>
      <c r="L79" s="42"/>
      <c r="N79" s="42"/>
      <c r="O79" s="76"/>
    </row>
    <row r="80" spans="1:15" ht="46.5" customHeight="1" thickBot="1" x14ac:dyDescent="0.45">
      <c r="A80" s="83"/>
      <c r="B80" s="83"/>
      <c r="C80" s="42"/>
      <c r="D80" s="42"/>
      <c r="E80" s="42"/>
      <c r="F80" s="42"/>
      <c r="G80" s="42"/>
      <c r="H80" s="42"/>
      <c r="I80" s="42"/>
      <c r="J80" s="42"/>
      <c r="K80" s="42"/>
      <c r="L80" s="42"/>
      <c r="N80" s="42"/>
      <c r="O80" s="75"/>
    </row>
    <row r="81" spans="1:16" ht="42" customHeight="1" thickBot="1" x14ac:dyDescent="0.45">
      <c r="A81" s="83" t="s">
        <v>85</v>
      </c>
      <c r="B81" s="83"/>
      <c r="C81" s="42"/>
      <c r="D81" s="42"/>
      <c r="F81" s="83"/>
      <c r="N81" s="85" t="s">
        <v>106</v>
      </c>
      <c r="O81" s="82"/>
    </row>
    <row r="82" spans="1:16" ht="46.5" customHeight="1" thickBot="1" x14ac:dyDescent="0.45">
      <c r="A82" s="83"/>
      <c r="B82" s="83"/>
      <c r="C82" s="42"/>
      <c r="D82" s="42"/>
      <c r="F82" s="83"/>
      <c r="H82" s="42"/>
      <c r="I82" s="42"/>
      <c r="J82" s="42"/>
      <c r="K82" s="42"/>
      <c r="N82" s="42"/>
      <c r="O82" s="90" t="s">
        <v>115</v>
      </c>
    </row>
    <row r="83" spans="1:16" ht="42" customHeight="1" thickBot="1" x14ac:dyDescent="0.45">
      <c r="A83" s="83" t="s">
        <v>108</v>
      </c>
      <c r="B83" s="82"/>
      <c r="C83" s="75"/>
      <c r="D83" s="42"/>
      <c r="E83" s="42"/>
      <c r="F83" s="42"/>
      <c r="G83" s="42"/>
      <c r="H83" s="42"/>
      <c r="I83" s="42"/>
      <c r="J83" s="42"/>
      <c r="K83" s="42"/>
      <c r="N83" s="42"/>
    </row>
    <row r="84" spans="1:16" ht="46.5" customHeight="1" thickBot="1" x14ac:dyDescent="0.45">
      <c r="A84" s="83"/>
      <c r="B84" s="83"/>
      <c r="C84" s="75"/>
      <c r="D84" s="42"/>
      <c r="E84" s="42"/>
      <c r="F84" s="42"/>
      <c r="G84" s="42"/>
      <c r="H84" s="42"/>
      <c r="I84" s="42"/>
      <c r="J84" s="42"/>
      <c r="K84" s="42"/>
      <c r="N84" s="42"/>
    </row>
    <row r="85" spans="1:16" ht="42" customHeight="1" thickBot="1" x14ac:dyDescent="0.45">
      <c r="A85" s="86" t="s">
        <v>116</v>
      </c>
      <c r="B85" s="86"/>
      <c r="C85" s="87"/>
      <c r="D85" s="87"/>
      <c r="E85" s="87"/>
      <c r="F85" s="87"/>
      <c r="G85" s="87"/>
      <c r="H85" s="88"/>
      <c r="N85" s="85" t="s">
        <v>106</v>
      </c>
      <c r="O85" s="82"/>
    </row>
    <row r="86" spans="1:16" ht="46.5" customHeight="1" thickBot="1" x14ac:dyDescent="0.45">
      <c r="A86" s="83"/>
      <c r="B86" s="83"/>
      <c r="C86" s="42"/>
      <c r="D86" s="42"/>
      <c r="F86" s="83"/>
      <c r="H86" s="83"/>
      <c r="I86" s="42"/>
      <c r="J86" s="42"/>
      <c r="K86" s="42"/>
      <c r="L86" s="42"/>
      <c r="N86" s="42"/>
      <c r="O86" s="90" t="s">
        <v>114</v>
      </c>
    </row>
    <row r="87" spans="1:16" ht="42" customHeight="1" thickBot="1" x14ac:dyDescent="0.45">
      <c r="A87" s="83" t="s">
        <v>108</v>
      </c>
      <c r="B87" s="82"/>
      <c r="C87" s="75"/>
      <c r="D87" s="42"/>
      <c r="E87" s="42"/>
      <c r="F87" s="42"/>
      <c r="G87" s="42"/>
      <c r="H87" s="42"/>
      <c r="I87" s="42"/>
      <c r="J87" s="42"/>
      <c r="K87" s="42"/>
      <c r="L87" s="42"/>
      <c r="N87" s="42"/>
    </row>
    <row r="88" spans="1:16" ht="46.5" customHeight="1" thickBot="1" x14ac:dyDescent="0.45">
      <c r="A88" s="83"/>
      <c r="B88" s="83"/>
      <c r="C88" s="75"/>
      <c r="D88" s="42"/>
      <c r="E88" s="42"/>
      <c r="F88" s="42"/>
      <c r="G88" s="42"/>
      <c r="H88" s="42"/>
      <c r="I88" s="42"/>
      <c r="J88" s="42"/>
      <c r="K88" s="42"/>
      <c r="L88" s="42"/>
      <c r="N88" s="42"/>
    </row>
    <row r="89" spans="1:16" ht="42" customHeight="1" thickBot="1" x14ac:dyDescent="0.45">
      <c r="A89" s="162" t="s">
        <v>117</v>
      </c>
      <c r="B89" s="162"/>
      <c r="C89" s="162"/>
      <c r="D89" s="162"/>
      <c r="E89" s="162"/>
      <c r="F89" s="162"/>
      <c r="G89" s="162"/>
      <c r="H89" s="162"/>
      <c r="I89" s="162"/>
      <c r="J89" s="162"/>
      <c r="K89" s="162"/>
      <c r="L89" s="162"/>
      <c r="M89" s="162"/>
      <c r="N89" s="83" t="s">
        <v>113</v>
      </c>
      <c r="O89" s="82"/>
    </row>
    <row r="90" spans="1:16" ht="28.5" customHeight="1" x14ac:dyDescent="0.4">
      <c r="A90" s="162"/>
      <c r="B90" s="162"/>
      <c r="C90" s="162"/>
      <c r="D90" s="162"/>
      <c r="E90" s="162"/>
      <c r="F90" s="162"/>
      <c r="G90" s="162"/>
      <c r="H90" s="162"/>
      <c r="I90" s="162"/>
      <c r="J90" s="162"/>
      <c r="K90" s="162"/>
      <c r="L90" s="162"/>
      <c r="M90" s="162"/>
      <c r="N90" s="83"/>
      <c r="O90" s="89"/>
    </row>
    <row r="91" spans="1:16" ht="42" customHeight="1" x14ac:dyDescent="0.4">
      <c r="A91" s="163" t="s">
        <v>121</v>
      </c>
      <c r="B91" s="163"/>
      <c r="C91" s="163"/>
      <c r="D91" s="163"/>
      <c r="E91" s="163"/>
      <c r="F91" s="163"/>
      <c r="G91" s="163"/>
      <c r="H91" s="163"/>
      <c r="I91" s="163"/>
      <c r="J91" s="163"/>
      <c r="K91" s="163"/>
      <c r="L91" s="163"/>
      <c r="M91" s="163"/>
      <c r="N91" s="42"/>
    </row>
    <row r="92" spans="1:16" ht="42" customHeight="1" x14ac:dyDescent="0.4">
      <c r="A92" s="163"/>
      <c r="B92" s="163"/>
      <c r="C92" s="163"/>
      <c r="D92" s="163"/>
      <c r="E92" s="163"/>
      <c r="F92" s="163"/>
      <c r="G92" s="163"/>
      <c r="H92" s="163"/>
      <c r="I92" s="163"/>
      <c r="J92" s="163"/>
      <c r="K92" s="163"/>
      <c r="L92" s="163"/>
      <c r="M92" s="163"/>
      <c r="N92" s="42"/>
    </row>
    <row r="93" spans="1:16" ht="48.75" customHeight="1" x14ac:dyDescent="0.4">
      <c r="A93" s="83"/>
      <c r="B93" s="83"/>
      <c r="C93" s="42"/>
      <c r="D93" s="42"/>
      <c r="E93" s="42"/>
      <c r="F93" s="42"/>
      <c r="G93" s="42"/>
      <c r="H93" s="42"/>
      <c r="I93" s="42"/>
      <c r="J93" s="42"/>
      <c r="K93" s="42"/>
      <c r="L93" s="42"/>
      <c r="N93" s="42"/>
    </row>
    <row r="94" spans="1:16" ht="42" customHeight="1" x14ac:dyDescent="0.4">
      <c r="A94" s="83" t="s">
        <v>93</v>
      </c>
      <c r="B94" s="83"/>
      <c r="C94" s="42"/>
      <c r="D94" s="42"/>
      <c r="E94" s="42"/>
      <c r="F94" s="42"/>
      <c r="G94" s="42"/>
      <c r="H94" s="42"/>
      <c r="I94" s="42"/>
      <c r="J94" s="42"/>
      <c r="K94" s="42"/>
      <c r="L94" s="42"/>
      <c r="N94" s="42"/>
      <c r="O94" s="75"/>
      <c r="P94" s="75"/>
    </row>
    <row r="95" spans="1:16" ht="42" customHeight="1" x14ac:dyDescent="0.4">
      <c r="A95" s="83" t="s">
        <v>94</v>
      </c>
      <c r="B95" s="83"/>
      <c r="C95" s="42"/>
      <c r="D95" s="42"/>
      <c r="E95" s="42"/>
      <c r="F95" s="42"/>
      <c r="G95" s="42"/>
      <c r="H95" s="42"/>
      <c r="I95" s="42"/>
      <c r="J95" s="42"/>
      <c r="K95" s="42"/>
      <c r="L95" s="42"/>
      <c r="N95" s="42"/>
      <c r="O95" s="75"/>
      <c r="P95" s="75"/>
    </row>
    <row r="96" spans="1:16" ht="48.75" customHeight="1" x14ac:dyDescent="0.4">
      <c r="A96" s="83"/>
      <c r="B96" s="83"/>
      <c r="C96" s="42"/>
      <c r="D96" s="42"/>
      <c r="E96" s="42"/>
      <c r="F96" s="42"/>
      <c r="G96" s="42"/>
      <c r="H96" s="42"/>
      <c r="I96" s="42"/>
      <c r="J96" s="42"/>
      <c r="K96" s="42"/>
      <c r="L96" s="42"/>
      <c r="N96" s="42"/>
      <c r="O96" s="75"/>
      <c r="P96" s="75"/>
    </row>
    <row r="97" spans="1:16" ht="42" customHeight="1" x14ac:dyDescent="0.4">
      <c r="A97" s="156" t="s">
        <v>103</v>
      </c>
      <c r="B97" s="156"/>
      <c r="C97" s="156"/>
      <c r="D97" s="156"/>
      <c r="E97" s="156"/>
      <c r="F97" s="156"/>
      <c r="G97" s="156"/>
      <c r="H97" s="156"/>
      <c r="I97" s="156"/>
      <c r="J97" s="156"/>
      <c r="K97" s="156"/>
      <c r="L97" s="156"/>
      <c r="M97" s="156"/>
      <c r="N97" s="156"/>
      <c r="O97" s="156"/>
      <c r="P97" s="75"/>
    </row>
    <row r="98" spans="1:16" ht="42" customHeight="1" x14ac:dyDescent="0.4">
      <c r="A98" s="83" t="s">
        <v>104</v>
      </c>
      <c r="B98" s="83"/>
      <c r="C98" s="83"/>
      <c r="D98" s="83"/>
      <c r="E98" s="83"/>
      <c r="F98" s="83"/>
      <c r="G98" s="83"/>
      <c r="H98" s="83"/>
      <c r="I98" s="83"/>
      <c r="J98" s="83"/>
      <c r="K98" s="83"/>
      <c r="L98" s="83"/>
      <c r="M98" s="83"/>
      <c r="N98" s="83"/>
      <c r="O98" s="83"/>
      <c r="P98" s="75"/>
    </row>
    <row r="99" spans="1:16" ht="42" customHeight="1" x14ac:dyDescent="0.4">
      <c r="A99" s="83" t="s">
        <v>105</v>
      </c>
      <c r="B99" s="83"/>
      <c r="C99" s="83"/>
      <c r="D99" s="83"/>
      <c r="E99" s="83"/>
      <c r="F99" s="83"/>
      <c r="G99" s="83"/>
      <c r="H99" s="83"/>
      <c r="I99" s="83"/>
      <c r="J99" s="83"/>
      <c r="K99" s="83"/>
      <c r="L99" s="83"/>
      <c r="M99" s="83"/>
      <c r="N99" s="83"/>
      <c r="O99" s="83"/>
      <c r="P99" s="75"/>
    </row>
    <row r="100" spans="1:16" ht="42" customHeight="1" x14ac:dyDescent="0.4">
      <c r="A100" s="83" t="s">
        <v>95</v>
      </c>
      <c r="B100" s="83"/>
      <c r="C100" s="83"/>
      <c r="D100" s="83"/>
      <c r="E100" s="83"/>
      <c r="F100" s="83"/>
      <c r="G100" s="83"/>
      <c r="H100" s="83"/>
      <c r="I100" s="83"/>
      <c r="J100" s="83"/>
      <c r="K100" s="83"/>
      <c r="L100" s="83"/>
      <c r="M100" s="83"/>
      <c r="N100" s="83"/>
      <c r="O100" s="83"/>
      <c r="P100" s="75"/>
    </row>
    <row r="101" spans="1:16" ht="48.75" customHeight="1" x14ac:dyDescent="0.4">
      <c r="A101" s="83" t="s">
        <v>87</v>
      </c>
      <c r="B101" s="83"/>
      <c r="C101" s="42"/>
      <c r="D101" s="42"/>
      <c r="E101" s="42"/>
      <c r="F101" s="42"/>
      <c r="G101" s="42"/>
      <c r="H101" s="42"/>
      <c r="I101" s="42"/>
      <c r="J101" s="42"/>
      <c r="K101" s="42"/>
      <c r="L101" s="42"/>
      <c r="N101" s="42"/>
      <c r="O101" s="75"/>
      <c r="P101" s="75"/>
    </row>
    <row r="102" spans="1:16" ht="42" customHeight="1" x14ac:dyDescent="0.4">
      <c r="A102" s="83" t="s">
        <v>110</v>
      </c>
      <c r="B102" s="83"/>
      <c r="C102" s="42"/>
      <c r="D102" s="42"/>
      <c r="E102" s="42"/>
      <c r="F102" s="42"/>
      <c r="G102" s="42"/>
      <c r="H102" s="42"/>
      <c r="I102" s="42"/>
      <c r="J102" s="42"/>
      <c r="K102" s="42"/>
      <c r="L102" s="42"/>
      <c r="N102" s="42"/>
      <c r="O102" s="75"/>
      <c r="P102" s="75"/>
    </row>
    <row r="103" spans="1:16" ht="42" customHeight="1" x14ac:dyDescent="0.4">
      <c r="A103" s="39" t="s">
        <v>109</v>
      </c>
      <c r="B103" s="157"/>
      <c r="C103" s="158"/>
      <c r="D103" s="158"/>
      <c r="E103" s="158"/>
      <c r="F103" s="158"/>
      <c r="G103" s="158"/>
      <c r="H103" s="158"/>
      <c r="I103" s="158"/>
      <c r="J103" s="158"/>
      <c r="K103" s="158"/>
      <c r="L103" s="158"/>
      <c r="M103" s="159"/>
      <c r="N103" s="42"/>
      <c r="O103" s="75"/>
      <c r="P103" s="75"/>
    </row>
    <row r="104" spans="1:16" ht="57" customHeight="1" x14ac:dyDescent="0.4">
      <c r="A104" s="18"/>
      <c r="B104" s="84" t="s">
        <v>111</v>
      </c>
      <c r="N104" s="7"/>
    </row>
    <row r="105" spans="1:16" ht="42" customHeight="1" x14ac:dyDescent="0.4">
      <c r="A105" s="83" t="s">
        <v>112</v>
      </c>
      <c r="B105" s="83"/>
      <c r="C105" s="42"/>
      <c r="D105" s="42"/>
      <c r="E105" s="42"/>
      <c r="F105" s="42"/>
      <c r="G105" s="42"/>
      <c r="H105" s="42"/>
      <c r="I105" s="42"/>
      <c r="J105" s="42"/>
      <c r="K105" s="42"/>
      <c r="L105" s="42"/>
      <c r="N105" s="42"/>
      <c r="O105" s="75"/>
      <c r="P105" s="75"/>
    </row>
    <row r="106" spans="1:16" ht="42" customHeight="1" x14ac:dyDescent="0.4">
      <c r="A106" s="39" t="s">
        <v>109</v>
      </c>
      <c r="B106" s="157"/>
      <c r="C106" s="158"/>
      <c r="D106" s="158"/>
      <c r="E106" s="158"/>
      <c r="F106" s="158"/>
      <c r="G106" s="158"/>
      <c r="H106" s="158"/>
      <c r="I106" s="158"/>
      <c r="J106" s="158"/>
      <c r="K106" s="158"/>
      <c r="L106" s="158"/>
      <c r="M106" s="159"/>
      <c r="N106" s="42"/>
      <c r="O106" s="75"/>
      <c r="P106" s="75"/>
    </row>
    <row r="107" spans="1:16" ht="42" customHeight="1" x14ac:dyDescent="0.4">
      <c r="A107" s="18"/>
      <c r="B107" s="84"/>
      <c r="N107" s="7"/>
    </row>
    <row r="108" spans="1:16" ht="83.25" customHeight="1" x14ac:dyDescent="0.4">
      <c r="A108" s="18"/>
      <c r="B108" s="18"/>
      <c r="C108" s="61" t="s">
        <v>32</v>
      </c>
      <c r="I108" s="61"/>
      <c r="J108" s="70"/>
    </row>
    <row r="109" spans="1:16" ht="83.25" customHeight="1" x14ac:dyDescent="0.4">
      <c r="A109" s="18"/>
      <c r="B109" s="18"/>
      <c r="C109" s="154"/>
      <c r="D109" s="154"/>
      <c r="E109" s="154"/>
      <c r="F109" s="154"/>
      <c r="G109" s="154"/>
      <c r="H109" s="154"/>
      <c r="I109" s="154"/>
      <c r="J109" s="154"/>
      <c r="K109" s="154"/>
      <c r="L109" s="154"/>
      <c r="M109" s="154"/>
      <c r="N109" s="154"/>
    </row>
    <row r="110" spans="1:16" ht="83.25" customHeight="1" x14ac:dyDescent="0.4">
      <c r="A110" s="18"/>
      <c r="B110" s="18"/>
      <c r="C110" s="61"/>
      <c r="D110" s="137" t="str">
        <f>C1&amp;"     "</f>
        <v xml:space="preserve">医療機関○○クリニック     </v>
      </c>
      <c r="E110" s="137"/>
      <c r="F110" s="137"/>
      <c r="G110" s="137"/>
      <c r="H110" s="137"/>
      <c r="I110" s="137"/>
      <c r="J110" s="137"/>
      <c r="K110" s="137"/>
      <c r="L110" s="137"/>
      <c r="M110" s="60" t="s">
        <v>67</v>
      </c>
    </row>
    <row r="111" spans="1:16" ht="83.25" customHeight="1" x14ac:dyDescent="0.4">
      <c r="A111" s="43"/>
      <c r="B111" s="43"/>
      <c r="C111" s="43"/>
      <c r="D111" s="43"/>
      <c r="E111" s="43"/>
      <c r="F111" s="43"/>
      <c r="G111" s="43"/>
      <c r="H111" s="43"/>
      <c r="I111" s="43"/>
      <c r="J111" s="69"/>
      <c r="K111" s="69"/>
      <c r="L111" s="43"/>
      <c r="M111" s="43"/>
      <c r="N111" s="65" t="s">
        <v>137</v>
      </c>
    </row>
    <row r="112" spans="1:16" ht="46.5" customHeight="1" x14ac:dyDescent="0.4">
      <c r="A112" s="43"/>
      <c r="B112" s="43"/>
      <c r="C112" s="43"/>
      <c r="D112" s="43"/>
      <c r="E112" s="43"/>
      <c r="F112" s="43"/>
      <c r="G112" s="43"/>
      <c r="H112" s="43"/>
      <c r="I112" s="43"/>
      <c r="J112" s="69"/>
      <c r="K112" s="43"/>
      <c r="L112" s="160" t="s">
        <v>88</v>
      </c>
      <c r="M112" s="160"/>
      <c r="N112" s="160"/>
    </row>
    <row r="113" spans="1:15" ht="83.25" customHeight="1" x14ac:dyDescent="0.4">
      <c r="A113" s="16" t="s">
        <v>22</v>
      </c>
      <c r="B113" s="16"/>
      <c r="C113" s="104"/>
      <c r="D113" s="104"/>
      <c r="E113" s="104"/>
      <c r="F113" s="104"/>
      <c r="G113" s="104"/>
      <c r="H113" s="104"/>
      <c r="I113" s="104"/>
      <c r="J113" s="69"/>
      <c r="K113" s="43"/>
      <c r="L113" s="104"/>
      <c r="M113" s="104"/>
      <c r="N113" s="104"/>
    </row>
    <row r="114" spans="1:15" ht="46.5" customHeight="1" x14ac:dyDescent="0.4">
      <c r="A114" s="104"/>
      <c r="B114" s="104"/>
      <c r="C114" s="104"/>
      <c r="D114" s="104"/>
      <c r="E114" s="104"/>
      <c r="F114" s="104"/>
      <c r="G114" s="104"/>
      <c r="H114" s="104"/>
      <c r="I114" s="104"/>
      <c r="J114" s="104"/>
      <c r="K114" s="104"/>
      <c r="L114" s="104"/>
      <c r="M114" s="104"/>
      <c r="N114" s="104"/>
    </row>
    <row r="115" spans="1:15" ht="33.75" customHeight="1" x14ac:dyDescent="0.4">
      <c r="A115" s="104"/>
      <c r="B115" s="104"/>
      <c r="C115" s="104"/>
      <c r="D115" s="104"/>
      <c r="E115" s="104"/>
      <c r="F115" s="104"/>
      <c r="G115" s="104"/>
      <c r="H115" s="104"/>
      <c r="I115" s="117" t="s">
        <v>68</v>
      </c>
      <c r="J115" s="64"/>
      <c r="K115" s="117"/>
      <c r="L115" s="117" t="str">
        <f>C1</f>
        <v>医療機関○○クリニック</v>
      </c>
      <c r="M115" s="117"/>
      <c r="N115" s="117"/>
      <c r="O115" s="1"/>
    </row>
    <row r="116" spans="1:15" ht="33.75" customHeight="1" x14ac:dyDescent="0.4">
      <c r="A116" s="104"/>
      <c r="B116" s="104"/>
      <c r="C116" s="104"/>
      <c r="D116" s="104"/>
      <c r="E116" s="104"/>
      <c r="F116" s="104"/>
      <c r="G116" s="104"/>
      <c r="H116" s="104"/>
      <c r="I116" s="117" t="s">
        <v>12</v>
      </c>
      <c r="J116" s="64"/>
      <c r="K116" s="117"/>
      <c r="L116" s="155"/>
      <c r="M116" s="155"/>
      <c r="N116" s="155"/>
      <c r="O116" s="1"/>
    </row>
    <row r="117" spans="1:15" ht="33.75" customHeight="1" x14ac:dyDescent="0.4">
      <c r="A117" s="104"/>
      <c r="B117" s="104"/>
      <c r="C117" s="104"/>
      <c r="D117" s="104"/>
      <c r="E117" s="104"/>
      <c r="F117" s="104"/>
      <c r="G117" s="104"/>
      <c r="H117" s="104"/>
      <c r="I117" s="117" t="s">
        <v>13</v>
      </c>
      <c r="J117" s="64"/>
      <c r="K117" s="117"/>
      <c r="L117" s="155"/>
      <c r="M117" s="155"/>
      <c r="N117" s="155"/>
      <c r="O117" s="1"/>
    </row>
    <row r="118" spans="1:15" ht="33.75" customHeight="1" x14ac:dyDescent="0.4">
      <c r="A118" s="104"/>
      <c r="B118" s="104"/>
      <c r="C118" s="104"/>
      <c r="D118" s="104"/>
      <c r="E118" s="104"/>
      <c r="F118" s="104"/>
      <c r="G118" s="104"/>
      <c r="H118" s="104"/>
      <c r="I118" s="104"/>
      <c r="J118" s="104"/>
      <c r="K118" s="104"/>
      <c r="L118" s="104"/>
      <c r="M118" s="104"/>
      <c r="N118" s="104"/>
    </row>
    <row r="119" spans="1:15" ht="61.5" customHeight="1" x14ac:dyDescent="0.4">
      <c r="A119" s="10"/>
      <c r="B119" s="10"/>
      <c r="C119" s="10"/>
      <c r="D119" s="10"/>
      <c r="E119" s="10"/>
      <c r="F119" s="10"/>
      <c r="G119" s="10"/>
      <c r="H119" s="10"/>
      <c r="I119" s="10"/>
      <c r="J119" s="10"/>
      <c r="K119" s="10"/>
      <c r="L119" s="10"/>
      <c r="M119" s="10"/>
      <c r="N119" s="10"/>
    </row>
    <row r="120" spans="1:15" ht="83.25" customHeight="1" x14ac:dyDescent="0.4">
      <c r="A120" s="164" t="s">
        <v>81</v>
      </c>
      <c r="B120" s="164"/>
      <c r="C120" s="164"/>
      <c r="D120" s="164"/>
      <c r="E120" s="164"/>
      <c r="F120" s="164"/>
      <c r="G120" s="164"/>
      <c r="H120" s="164"/>
      <c r="I120" s="164"/>
      <c r="J120" s="164"/>
      <c r="K120" s="164"/>
      <c r="L120" s="164"/>
      <c r="M120" s="164"/>
      <c r="N120" s="164"/>
      <c r="O120" s="9"/>
    </row>
    <row r="121" spans="1:15" ht="24" x14ac:dyDescent="0.4">
      <c r="A121" s="10"/>
      <c r="B121" s="10"/>
      <c r="C121" s="10"/>
      <c r="D121" s="10"/>
      <c r="E121" s="10"/>
      <c r="F121" s="10"/>
      <c r="G121" s="10"/>
      <c r="H121" s="10"/>
      <c r="I121" s="10"/>
      <c r="J121" s="10"/>
      <c r="K121" s="10"/>
      <c r="L121" s="10"/>
      <c r="M121" s="10"/>
      <c r="N121" s="10"/>
    </row>
    <row r="122" spans="1:15" ht="24" x14ac:dyDescent="0.4">
      <c r="A122" s="10"/>
      <c r="B122" s="10"/>
      <c r="C122" s="10"/>
      <c r="D122" s="10"/>
      <c r="E122" s="10"/>
      <c r="F122" s="10"/>
      <c r="G122" s="10"/>
      <c r="H122" s="10"/>
      <c r="I122" s="10"/>
      <c r="J122" s="10"/>
      <c r="K122" s="10"/>
      <c r="L122" s="10"/>
      <c r="M122" s="10"/>
      <c r="N122" s="10"/>
    </row>
    <row r="123" spans="1:15" ht="28.5" customHeight="1" x14ac:dyDescent="0.4">
      <c r="A123" s="10"/>
      <c r="B123" s="10"/>
      <c r="C123" s="10"/>
      <c r="D123" s="10"/>
      <c r="E123" s="10"/>
      <c r="F123" s="10"/>
      <c r="G123" s="10"/>
      <c r="H123" s="10"/>
      <c r="I123" s="10"/>
      <c r="J123" s="10"/>
      <c r="K123" s="10"/>
      <c r="L123" s="10"/>
      <c r="M123" s="10"/>
      <c r="N123" s="10"/>
    </row>
    <row r="124" spans="1:15" ht="75" customHeight="1" x14ac:dyDescent="0.4">
      <c r="A124" s="149" t="s">
        <v>138</v>
      </c>
      <c r="B124" s="149"/>
      <c r="C124" s="149"/>
      <c r="D124" s="149"/>
      <c r="E124" s="149"/>
      <c r="F124" s="149"/>
      <c r="G124" s="149"/>
      <c r="H124" s="149"/>
      <c r="I124" s="149"/>
      <c r="J124" s="149"/>
      <c r="K124" s="149"/>
      <c r="L124" s="149"/>
      <c r="M124" s="149"/>
      <c r="N124" s="149"/>
      <c r="O124" s="6"/>
    </row>
    <row r="125" spans="1:15" x14ac:dyDescent="0.4">
      <c r="C125" s="5"/>
      <c r="D125" s="5"/>
      <c r="E125" s="5"/>
      <c r="F125" s="5"/>
      <c r="G125" s="5"/>
      <c r="H125" s="5"/>
      <c r="I125" s="5"/>
    </row>
    <row r="126" spans="1:15" x14ac:dyDescent="0.4">
      <c r="C126" s="2"/>
      <c r="D126" s="1"/>
      <c r="E126" s="1"/>
      <c r="F126" s="3"/>
      <c r="G126" s="3"/>
      <c r="H126" s="4"/>
      <c r="I126" s="4"/>
    </row>
    <row r="127" spans="1:15" ht="45.75" x14ac:dyDescent="0.9">
      <c r="C127" s="11" t="s">
        <v>14</v>
      </c>
      <c r="D127" s="12"/>
      <c r="E127" s="12"/>
      <c r="F127" s="161">
        <f>SUM(F147,J147,N147)</f>
        <v>0</v>
      </c>
      <c r="G127" s="161"/>
      <c r="H127" s="161"/>
      <c r="I127" s="161"/>
      <c r="J127" s="161"/>
      <c r="K127" s="12"/>
      <c r="L127" s="7"/>
      <c r="M127" s="7"/>
    </row>
    <row r="129" spans="1:16" ht="48.75" customHeight="1" x14ac:dyDescent="0.4"/>
    <row r="130" spans="1:16" ht="35.25" x14ac:dyDescent="0.4">
      <c r="A130" s="43" t="s">
        <v>15</v>
      </c>
      <c r="B130" s="43"/>
      <c r="C130" s="43"/>
      <c r="D130" s="43"/>
      <c r="E130" s="43"/>
      <c r="F130" s="43"/>
      <c r="G130" s="43"/>
      <c r="H130" s="43"/>
      <c r="I130" s="43"/>
      <c r="J130" s="43"/>
      <c r="K130" s="43"/>
      <c r="L130" s="43"/>
      <c r="M130" s="43"/>
      <c r="N130" s="43"/>
    </row>
    <row r="131" spans="1:16" ht="26.25" customHeight="1" x14ac:dyDescent="0.4">
      <c r="A131" s="43"/>
      <c r="B131" s="43"/>
      <c r="C131" s="43"/>
      <c r="D131" s="43"/>
      <c r="E131" s="43"/>
      <c r="F131" s="43"/>
      <c r="G131" s="43"/>
      <c r="H131" s="43"/>
      <c r="I131" s="43"/>
      <c r="J131" s="43"/>
      <c r="K131" s="43"/>
      <c r="L131" s="43"/>
      <c r="M131" s="43"/>
      <c r="N131" s="104"/>
    </row>
    <row r="132" spans="1:16" ht="35.25" x14ac:dyDescent="0.4">
      <c r="A132" s="104" t="s">
        <v>139</v>
      </c>
      <c r="B132" s="104"/>
      <c r="C132" s="104"/>
      <c r="D132" s="104"/>
      <c r="E132" s="104"/>
      <c r="F132" s="43"/>
      <c r="G132" s="43"/>
      <c r="H132" s="43"/>
      <c r="I132" s="43"/>
      <c r="J132" s="43"/>
      <c r="K132" s="43"/>
      <c r="L132" s="43"/>
      <c r="M132" s="43"/>
      <c r="N132" s="104"/>
    </row>
    <row r="133" spans="1:16" ht="35.25" x14ac:dyDescent="0.4">
      <c r="A133" s="104" t="s">
        <v>19</v>
      </c>
      <c r="B133" s="104"/>
      <c r="C133" s="104"/>
      <c r="D133" s="104"/>
      <c r="E133" s="104"/>
      <c r="F133" s="43"/>
      <c r="G133" s="52">
        <f>COUNTIF(K8:K69,"150回以上")</f>
        <v>0</v>
      </c>
      <c r="H133" s="104" t="s">
        <v>79</v>
      </c>
      <c r="J133" s="104"/>
      <c r="K133" s="104"/>
      <c r="L133" s="104"/>
      <c r="M133" s="104"/>
      <c r="N133" s="104"/>
    </row>
    <row r="134" spans="1:16" ht="35.25" x14ac:dyDescent="0.4">
      <c r="A134" s="104" t="s">
        <v>33</v>
      </c>
      <c r="B134" s="104"/>
      <c r="C134" s="104"/>
      <c r="D134" s="104"/>
      <c r="E134" s="104"/>
      <c r="F134" s="43"/>
      <c r="G134" s="52">
        <f>COUNTIF(K8:K69,"100回以上")</f>
        <v>0</v>
      </c>
      <c r="H134" s="104" t="s">
        <v>80</v>
      </c>
      <c r="J134" s="104"/>
      <c r="K134" s="104"/>
      <c r="L134" s="104"/>
      <c r="M134" s="104"/>
      <c r="N134" s="104"/>
    </row>
    <row r="135" spans="1:16" ht="41.25" customHeight="1" x14ac:dyDescent="0.4">
      <c r="A135" s="43"/>
      <c r="B135" s="43"/>
      <c r="C135" s="43"/>
      <c r="D135" s="43"/>
      <c r="E135" s="43"/>
      <c r="F135" s="43"/>
      <c r="G135" s="43"/>
      <c r="H135" s="43"/>
      <c r="I135" s="43"/>
      <c r="J135" s="43"/>
      <c r="K135" s="43"/>
      <c r="L135" s="43"/>
      <c r="M135" s="43"/>
      <c r="N135" s="43"/>
      <c r="P135" s="14"/>
    </row>
    <row r="136" spans="1:16" ht="30.75" customHeight="1" x14ac:dyDescent="0.4">
      <c r="A136" s="42"/>
      <c r="B136" s="42"/>
      <c r="C136" s="132" t="s">
        <v>9</v>
      </c>
      <c r="D136" s="132"/>
      <c r="E136" s="132"/>
      <c r="F136" s="151" t="s">
        <v>63</v>
      </c>
      <c r="G136" s="152"/>
      <c r="H136" s="152"/>
      <c r="I136" s="152"/>
      <c r="J136" s="151" t="s">
        <v>62</v>
      </c>
      <c r="K136" s="152"/>
      <c r="L136" s="152"/>
      <c r="M136" s="132" t="s">
        <v>10</v>
      </c>
      <c r="N136" s="153"/>
      <c r="P136" s="15"/>
    </row>
    <row r="137" spans="1:16" ht="18.75" customHeight="1" x14ac:dyDescent="0.4">
      <c r="A137" s="42"/>
      <c r="B137" s="42"/>
      <c r="C137" s="133" t="s">
        <v>61</v>
      </c>
      <c r="D137" s="134"/>
      <c r="E137" s="134"/>
      <c r="F137" s="133" t="s">
        <v>77</v>
      </c>
      <c r="G137" s="139"/>
      <c r="H137" s="139"/>
      <c r="I137" s="139"/>
      <c r="J137" s="133" t="s">
        <v>78</v>
      </c>
      <c r="K137" s="139"/>
      <c r="L137" s="139"/>
      <c r="M137" s="138" t="s">
        <v>64</v>
      </c>
      <c r="N137" s="139"/>
      <c r="P137" s="15"/>
    </row>
    <row r="138" spans="1:16" ht="35.25" x14ac:dyDescent="0.4">
      <c r="A138" s="44" t="s">
        <v>140</v>
      </c>
      <c r="B138" s="44"/>
      <c r="C138" s="44"/>
      <c r="D138" s="141">
        <f>SUM(J9:J10)</f>
        <v>0</v>
      </c>
      <c r="E138" s="141"/>
      <c r="F138" s="142">
        <f>IF(AND($G$133&gt;=4,K9="150回以上"),D138*3000,0)</f>
        <v>0</v>
      </c>
      <c r="G138" s="142"/>
      <c r="H138" s="142"/>
      <c r="I138" s="142"/>
      <c r="J138" s="142">
        <f>IF(AND($G$134&gt;=4,K9="100回以上"),D138*2000,0)</f>
        <v>0</v>
      </c>
      <c r="K138" s="142"/>
      <c r="L138" s="142"/>
      <c r="M138" s="66">
        <f>IF(AND(F138=0,J138=0),COUNTIF(C11:I11,"&gt;=50"),0)</f>
        <v>0</v>
      </c>
      <c r="N138" s="109">
        <f t="shared" ref="N138:N146" si="10">M138*100000</f>
        <v>0</v>
      </c>
      <c r="P138" s="15"/>
    </row>
    <row r="139" spans="1:16" ht="35.25" x14ac:dyDescent="0.4">
      <c r="A139" s="44" t="s">
        <v>141</v>
      </c>
      <c r="B139" s="44"/>
      <c r="C139" s="44"/>
      <c r="D139" s="141">
        <f>SUM(J16:J17)</f>
        <v>0</v>
      </c>
      <c r="E139" s="141"/>
      <c r="F139" s="142">
        <f>IF(AND($G$133&gt;=4,K16="150回以上"),D139*3000,0)</f>
        <v>0</v>
      </c>
      <c r="G139" s="142"/>
      <c r="H139" s="142"/>
      <c r="I139" s="142"/>
      <c r="J139" s="142">
        <f>IF(AND($G$134&gt;=4,K16="100回以上"),D139*2000,0)</f>
        <v>0</v>
      </c>
      <c r="K139" s="142"/>
      <c r="L139" s="142"/>
      <c r="M139" s="66">
        <f>IF(AND(F139=0,J139=0),COUNTIF(C18:I18,"&gt;=50"),0)</f>
        <v>0</v>
      </c>
      <c r="N139" s="109">
        <f t="shared" si="10"/>
        <v>0</v>
      </c>
      <c r="P139" s="15"/>
    </row>
    <row r="140" spans="1:16" ht="35.25" x14ac:dyDescent="0.4">
      <c r="A140" s="44" t="s">
        <v>142</v>
      </c>
      <c r="B140" s="44"/>
      <c r="C140" s="44"/>
      <c r="D140" s="141">
        <f>SUM(J23:J24)</f>
        <v>0</v>
      </c>
      <c r="E140" s="141"/>
      <c r="F140" s="142">
        <f>IF(AND($G$133&gt;=4,K23="150回以上"),D140*3000,0)</f>
        <v>0</v>
      </c>
      <c r="G140" s="142"/>
      <c r="H140" s="142"/>
      <c r="I140" s="142"/>
      <c r="J140" s="142">
        <f>IF(AND($G$134&gt;=4,K23="100回以上"),D140*2000,0)</f>
        <v>0</v>
      </c>
      <c r="K140" s="142"/>
      <c r="L140" s="142"/>
      <c r="M140" s="66">
        <f>IF(AND(F140=0,J140=0),COUNTIF(C25:I25,"&gt;=50"),0)</f>
        <v>0</v>
      </c>
      <c r="N140" s="109">
        <f t="shared" si="10"/>
        <v>0</v>
      </c>
      <c r="P140" s="15"/>
    </row>
    <row r="141" spans="1:16" ht="35.25" x14ac:dyDescent="0.4">
      <c r="A141" s="44" t="s">
        <v>143</v>
      </c>
      <c r="B141" s="44"/>
      <c r="C141" s="44"/>
      <c r="D141" s="141">
        <f>SUM(J30:J31)</f>
        <v>0</v>
      </c>
      <c r="E141" s="141"/>
      <c r="F141" s="142">
        <f>IF(AND($G$133&gt;=4,K30="150回以上"),D141*3000,0)</f>
        <v>0</v>
      </c>
      <c r="G141" s="142"/>
      <c r="H141" s="142"/>
      <c r="I141" s="142"/>
      <c r="J141" s="142">
        <f>IF(AND($G$134&gt;=4,K30="100回以上"),D141*2000,0)</f>
        <v>0</v>
      </c>
      <c r="K141" s="142"/>
      <c r="L141" s="142"/>
      <c r="M141" s="66">
        <f>IF(AND(F141=0,J141=0),COUNTIF(C32:I32,"&gt;=50"),0)</f>
        <v>0</v>
      </c>
      <c r="N141" s="109">
        <f t="shared" si="10"/>
        <v>0</v>
      </c>
      <c r="P141" s="15"/>
    </row>
    <row r="142" spans="1:16" ht="35.25" x14ac:dyDescent="0.4">
      <c r="A142" s="44" t="s">
        <v>144</v>
      </c>
      <c r="B142" s="44"/>
      <c r="C142" s="44"/>
      <c r="D142" s="141">
        <f>SUM(J37:J38)</f>
        <v>0</v>
      </c>
      <c r="E142" s="141"/>
      <c r="F142" s="142">
        <f>IF(AND($G$133&gt;=4,K37="150回以上"),D142*3000,0)</f>
        <v>0</v>
      </c>
      <c r="G142" s="142"/>
      <c r="H142" s="142"/>
      <c r="I142" s="142"/>
      <c r="J142" s="142">
        <f>IF(AND($G$134&gt;=4,K37="100回以上"),D142*2000,0)</f>
        <v>0</v>
      </c>
      <c r="K142" s="142"/>
      <c r="L142" s="142"/>
      <c r="M142" s="66">
        <f>IF(AND(F142=0,J142=0),COUNTIF(C39:I39,"&gt;=50"),0)</f>
        <v>0</v>
      </c>
      <c r="N142" s="109">
        <f t="shared" si="10"/>
        <v>0</v>
      </c>
      <c r="P142" s="15"/>
    </row>
    <row r="143" spans="1:16" ht="35.25" x14ac:dyDescent="0.4">
      <c r="A143" s="44" t="s">
        <v>145</v>
      </c>
      <c r="B143" s="44"/>
      <c r="C143" s="44"/>
      <c r="D143" s="141">
        <f>SUM(J44:J45)</f>
        <v>0</v>
      </c>
      <c r="E143" s="141"/>
      <c r="F143" s="142">
        <f>IF(AND($G$133&gt;=4,K44="150回以上"),D143*3000,0)</f>
        <v>0</v>
      </c>
      <c r="G143" s="142"/>
      <c r="H143" s="142"/>
      <c r="I143" s="142"/>
      <c r="J143" s="142">
        <f>IF(AND($G$134&gt;=4,K44="100回以上"),D143*2000,0)</f>
        <v>0</v>
      </c>
      <c r="K143" s="142"/>
      <c r="L143" s="142"/>
      <c r="M143" s="66">
        <f>IF(AND(F143=0,J143=0),COUNTIF(C46:I46,"&gt;=50"),0)</f>
        <v>0</v>
      </c>
      <c r="N143" s="109">
        <f t="shared" si="10"/>
        <v>0</v>
      </c>
      <c r="P143" s="15"/>
    </row>
    <row r="144" spans="1:16" ht="35.25" x14ac:dyDescent="0.4">
      <c r="A144" s="44" t="s">
        <v>146</v>
      </c>
      <c r="B144" s="44"/>
      <c r="C144" s="44"/>
      <c r="D144" s="141">
        <f>SUM(J51:J52)</f>
        <v>0</v>
      </c>
      <c r="E144" s="141"/>
      <c r="F144" s="142">
        <f>IF(AND($G$133&gt;=4,K51="150回以上"),D144*3000,0)</f>
        <v>0</v>
      </c>
      <c r="G144" s="142"/>
      <c r="H144" s="142"/>
      <c r="I144" s="142"/>
      <c r="J144" s="142">
        <f>IF(AND($G$134&gt;=4,K51="100回以上"),D144*2000,0)</f>
        <v>0</v>
      </c>
      <c r="K144" s="142"/>
      <c r="L144" s="142"/>
      <c r="M144" s="66">
        <f>IF(AND(F144=0,J144=0),COUNTIF(C53:I53,"&gt;=50"),0)</f>
        <v>0</v>
      </c>
      <c r="N144" s="109">
        <f t="shared" si="10"/>
        <v>0</v>
      </c>
      <c r="P144" s="15"/>
    </row>
    <row r="145" spans="1:16" ht="35.25" x14ac:dyDescent="0.4">
      <c r="A145" s="44" t="s">
        <v>147</v>
      </c>
      <c r="B145" s="44"/>
      <c r="C145" s="44"/>
      <c r="D145" s="141">
        <f>SUM(J58:J59)</f>
        <v>0</v>
      </c>
      <c r="E145" s="141"/>
      <c r="F145" s="142">
        <f>IF(AND($G$133&gt;=4,K58="150回以上"),D145*3000,0)</f>
        <v>0</v>
      </c>
      <c r="G145" s="142"/>
      <c r="H145" s="142"/>
      <c r="I145" s="142"/>
      <c r="J145" s="142">
        <f>IF(AND($G$134&gt;=4,K58="100回以上"),D145*2000,0)</f>
        <v>0</v>
      </c>
      <c r="K145" s="142"/>
      <c r="L145" s="142"/>
      <c r="M145" s="66">
        <f>IF(AND(F145=0,J145=0),COUNTIF(C60:I60,"&gt;=50"),0)</f>
        <v>0</v>
      </c>
      <c r="N145" s="109">
        <f t="shared" si="10"/>
        <v>0</v>
      </c>
      <c r="P145" s="15"/>
    </row>
    <row r="146" spans="1:16" ht="36" thickBot="1" x14ac:dyDescent="0.45">
      <c r="A146" s="55" t="s">
        <v>148</v>
      </c>
      <c r="B146" s="55"/>
      <c r="C146" s="55"/>
      <c r="D146" s="140">
        <f>SUM(J65:J66)</f>
        <v>0</v>
      </c>
      <c r="E146" s="140"/>
      <c r="F146" s="146">
        <f>IF(AND($G$133&gt;=4,K65="150回以上"),D146*3000,0)</f>
        <v>0</v>
      </c>
      <c r="G146" s="146"/>
      <c r="H146" s="146"/>
      <c r="I146" s="146"/>
      <c r="J146" s="146">
        <f>IF(AND($G$134&gt;=4,K65="100回以上"),D146*2000,0)</f>
        <v>0</v>
      </c>
      <c r="K146" s="146"/>
      <c r="L146" s="146"/>
      <c r="M146" s="67">
        <f>IF(AND(F146=0,J146=0),COUNTIF(C67:I67,"&gt;=50"),0)</f>
        <v>0</v>
      </c>
      <c r="N146" s="116">
        <f t="shared" si="10"/>
        <v>0</v>
      </c>
    </row>
    <row r="147" spans="1:16" ht="36" thickTop="1" x14ac:dyDescent="0.4">
      <c r="A147" s="57" t="s">
        <v>55</v>
      </c>
      <c r="B147" s="57"/>
      <c r="C147" s="57"/>
      <c r="D147" s="147">
        <f>SUM(D138:E146)</f>
        <v>0</v>
      </c>
      <c r="E147" s="147"/>
      <c r="F147" s="148">
        <f>SUM(F138:I146)</f>
        <v>0</v>
      </c>
      <c r="G147" s="148"/>
      <c r="H147" s="148"/>
      <c r="I147" s="148"/>
      <c r="J147" s="148">
        <f>SUM(J138:L146)</f>
        <v>0</v>
      </c>
      <c r="K147" s="148"/>
      <c r="L147" s="148"/>
      <c r="M147" s="68">
        <f>SUM(M138:M146)</f>
        <v>0</v>
      </c>
      <c r="N147" s="113">
        <f>SUM(N138:N146)</f>
        <v>0</v>
      </c>
    </row>
    <row r="148" spans="1:16" ht="90" customHeight="1" x14ac:dyDescent="0.4">
      <c r="A148" s="104"/>
      <c r="B148" s="104"/>
      <c r="C148" s="104"/>
      <c r="D148" s="145"/>
      <c r="E148" s="145"/>
      <c r="F148" s="104"/>
      <c r="G148" s="104"/>
      <c r="H148" s="104"/>
      <c r="I148" s="104"/>
      <c r="J148" s="104"/>
      <c r="K148" s="104"/>
      <c r="L148" s="104"/>
      <c r="M148" s="104"/>
      <c r="N148" s="104"/>
    </row>
    <row r="149" spans="1:16" ht="39.75" customHeight="1" x14ac:dyDescent="0.4">
      <c r="A149" s="106" t="s">
        <v>42</v>
      </c>
      <c r="B149" s="129"/>
      <c r="C149" s="130"/>
      <c r="D149" s="130"/>
      <c r="E149" s="130"/>
      <c r="F149" s="130"/>
      <c r="G149" s="130"/>
      <c r="H149" s="131"/>
      <c r="I149" s="143" t="s">
        <v>43</v>
      </c>
      <c r="J149" s="143"/>
      <c r="K149" s="143"/>
      <c r="L149" s="144"/>
      <c r="M149" s="144"/>
      <c r="N149" s="144"/>
      <c r="O149" s="32"/>
    </row>
    <row r="150" spans="1:16" ht="39.75" customHeight="1" x14ac:dyDescent="0.4">
      <c r="A150" s="106" t="s">
        <v>44</v>
      </c>
      <c r="B150" s="129"/>
      <c r="C150" s="130"/>
      <c r="D150" s="130"/>
      <c r="E150" s="130"/>
      <c r="F150" s="130"/>
      <c r="G150" s="130"/>
      <c r="H150" s="131"/>
      <c r="I150" s="143" t="s">
        <v>45</v>
      </c>
      <c r="J150" s="143"/>
      <c r="K150" s="143"/>
      <c r="L150" s="144"/>
      <c r="M150" s="144"/>
      <c r="N150" s="144"/>
      <c r="O150" s="31"/>
    </row>
    <row r="151" spans="1:16" ht="39.75" customHeight="1" x14ac:dyDescent="0.4">
      <c r="A151" s="106" t="s">
        <v>46</v>
      </c>
      <c r="B151" s="129"/>
      <c r="C151" s="130"/>
      <c r="D151" s="130"/>
      <c r="E151" s="130"/>
      <c r="F151" s="130"/>
      <c r="G151" s="130"/>
      <c r="H151" s="131"/>
      <c r="I151" s="143" t="s">
        <v>47</v>
      </c>
      <c r="J151" s="143"/>
      <c r="K151" s="143"/>
      <c r="L151" s="144"/>
      <c r="M151" s="144"/>
      <c r="N151" s="144"/>
      <c r="O151" s="31"/>
    </row>
    <row r="152" spans="1:16" ht="39.75" customHeight="1" x14ac:dyDescent="0.4">
      <c r="A152" s="106" t="s">
        <v>49</v>
      </c>
      <c r="B152" s="129"/>
      <c r="C152" s="130"/>
      <c r="D152" s="130"/>
      <c r="E152" s="130"/>
      <c r="F152" s="130"/>
      <c r="G152" s="130"/>
      <c r="H152" s="130"/>
      <c r="I152" s="130"/>
      <c r="J152" s="130"/>
      <c r="K152" s="130"/>
      <c r="L152" s="130"/>
      <c r="M152" s="130"/>
      <c r="N152" s="131"/>
      <c r="O152" s="30"/>
    </row>
    <row r="153" spans="1:16" ht="39.75" customHeight="1" x14ac:dyDescent="0.4">
      <c r="A153" s="106" t="s">
        <v>48</v>
      </c>
      <c r="B153" s="129"/>
      <c r="C153" s="130"/>
      <c r="D153" s="130"/>
      <c r="E153" s="130"/>
      <c r="F153" s="130"/>
      <c r="G153" s="130"/>
      <c r="H153" s="130"/>
      <c r="I153" s="130"/>
      <c r="J153" s="130"/>
      <c r="K153" s="130"/>
      <c r="L153" s="130"/>
      <c r="M153" s="130"/>
      <c r="N153" s="131"/>
      <c r="O153" s="33"/>
    </row>
    <row r="155" spans="1:16" ht="33" customHeight="1" x14ac:dyDescent="0.4">
      <c r="A155" s="43"/>
      <c r="B155" s="43"/>
      <c r="C155" s="43"/>
      <c r="D155" s="43"/>
      <c r="E155" s="43"/>
      <c r="F155" s="43"/>
      <c r="G155" s="43"/>
      <c r="H155" s="43"/>
      <c r="I155" s="43"/>
      <c r="J155" s="43"/>
      <c r="K155" s="43"/>
      <c r="L155" s="43"/>
      <c r="M155" s="43"/>
      <c r="N155" s="65" t="s">
        <v>60</v>
      </c>
    </row>
    <row r="156" spans="1:16" ht="33" customHeight="1" x14ac:dyDescent="0.4">
      <c r="A156" s="43"/>
      <c r="B156" s="43"/>
      <c r="C156" s="43"/>
      <c r="D156" s="43"/>
      <c r="E156" s="43"/>
      <c r="F156" s="43"/>
      <c r="G156" s="43"/>
      <c r="H156" s="43"/>
      <c r="I156" s="43"/>
      <c r="J156" s="43"/>
      <c r="K156" s="43"/>
      <c r="L156" s="160" t="s">
        <v>88</v>
      </c>
      <c r="M156" s="160"/>
      <c r="N156" s="160"/>
    </row>
    <row r="157" spans="1:16" ht="35.25" x14ac:dyDescent="0.4">
      <c r="A157" s="16" t="s">
        <v>11</v>
      </c>
      <c r="B157" s="16"/>
      <c r="C157" s="104"/>
      <c r="D157" s="104"/>
      <c r="E157" s="104"/>
      <c r="F157" s="104"/>
      <c r="G157" s="104"/>
      <c r="H157" s="104"/>
      <c r="I157" s="104"/>
      <c r="J157" s="104"/>
      <c r="K157" s="104"/>
      <c r="L157" s="104"/>
      <c r="M157" s="104"/>
      <c r="N157" s="104"/>
    </row>
    <row r="158" spans="1:16" ht="40.5" customHeight="1" x14ac:dyDescent="0.4">
      <c r="A158" s="104"/>
      <c r="B158" s="104"/>
      <c r="C158" s="104"/>
      <c r="D158" s="104"/>
      <c r="E158" s="104"/>
      <c r="F158" s="104"/>
      <c r="G158" s="104"/>
      <c r="H158" s="104"/>
      <c r="I158" s="104"/>
      <c r="J158" s="104"/>
      <c r="K158" s="104"/>
      <c r="L158" s="104"/>
      <c r="M158" s="104"/>
      <c r="N158" s="104"/>
    </row>
    <row r="159" spans="1:16" ht="35.25" x14ac:dyDescent="0.4">
      <c r="A159" s="104"/>
      <c r="B159" s="104"/>
      <c r="C159" s="104"/>
      <c r="D159" s="104"/>
      <c r="E159" s="104"/>
      <c r="F159" s="104"/>
      <c r="G159" s="104"/>
      <c r="H159" s="104"/>
      <c r="I159" s="117" t="s">
        <v>68</v>
      </c>
      <c r="J159" s="64"/>
      <c r="K159" s="117"/>
      <c r="L159" s="117" t="str">
        <f>C1</f>
        <v>医療機関○○クリニック</v>
      </c>
      <c r="M159" s="117"/>
      <c r="N159" s="117"/>
      <c r="O159" s="1"/>
    </row>
    <row r="160" spans="1:16" ht="35.25" x14ac:dyDescent="0.4">
      <c r="A160" s="104"/>
      <c r="B160" s="104"/>
      <c r="C160" s="104"/>
      <c r="D160" s="104"/>
      <c r="E160" s="104"/>
      <c r="F160" s="104"/>
      <c r="G160" s="104"/>
      <c r="H160" s="104"/>
      <c r="I160" s="117" t="s">
        <v>12</v>
      </c>
      <c r="J160" s="64"/>
      <c r="K160" s="117"/>
      <c r="L160" s="155"/>
      <c r="M160" s="155"/>
      <c r="N160" s="155"/>
      <c r="O160" s="1"/>
    </row>
    <row r="161" spans="1:15" ht="35.25" x14ac:dyDescent="0.4">
      <c r="A161" s="104"/>
      <c r="B161" s="104"/>
      <c r="C161" s="104"/>
      <c r="D161" s="104"/>
      <c r="E161" s="104"/>
      <c r="F161" s="104"/>
      <c r="G161" s="104"/>
      <c r="H161" s="104"/>
      <c r="I161" s="117" t="s">
        <v>13</v>
      </c>
      <c r="J161" s="64"/>
      <c r="K161" s="117"/>
      <c r="L161" s="155"/>
      <c r="M161" s="155"/>
      <c r="N161" s="155"/>
      <c r="O161" s="1"/>
    </row>
    <row r="162" spans="1:15" ht="24" x14ac:dyDescent="0.4">
      <c r="A162" s="10"/>
      <c r="B162" s="10"/>
      <c r="C162" s="10"/>
      <c r="D162" s="10"/>
      <c r="E162" s="10"/>
      <c r="F162" s="10"/>
      <c r="G162" s="10"/>
      <c r="H162" s="10"/>
      <c r="I162" s="10"/>
      <c r="J162" s="10"/>
      <c r="K162" s="10"/>
      <c r="L162" s="10"/>
      <c r="M162" s="10"/>
      <c r="N162" s="10"/>
    </row>
    <row r="163" spans="1:15" ht="74.25" customHeight="1" x14ac:dyDescent="0.4">
      <c r="A163" s="10"/>
      <c r="B163" s="10"/>
      <c r="C163" s="10"/>
      <c r="D163" s="10"/>
      <c r="E163" s="10"/>
      <c r="F163" s="10"/>
      <c r="G163" s="10"/>
      <c r="H163" s="10"/>
      <c r="I163" s="10"/>
      <c r="J163" s="10"/>
      <c r="K163" s="10"/>
      <c r="L163" s="10"/>
      <c r="M163" s="10"/>
      <c r="N163" s="10"/>
    </row>
    <row r="164" spans="1:15" ht="39" customHeight="1" x14ac:dyDescent="0.4">
      <c r="A164" s="164" t="s">
        <v>23</v>
      </c>
      <c r="B164" s="164"/>
      <c r="C164" s="164"/>
      <c r="D164" s="164"/>
      <c r="E164" s="164"/>
      <c r="F164" s="164"/>
      <c r="G164" s="164"/>
      <c r="H164" s="164"/>
      <c r="I164" s="164"/>
      <c r="J164" s="164"/>
      <c r="K164" s="164"/>
      <c r="L164" s="164"/>
      <c r="M164" s="164"/>
      <c r="N164" s="164"/>
      <c r="O164" s="9"/>
    </row>
    <row r="165" spans="1:15" ht="24" x14ac:dyDescent="0.4">
      <c r="A165" s="10"/>
      <c r="B165" s="10"/>
      <c r="C165" s="10"/>
      <c r="D165" s="10"/>
      <c r="E165" s="10"/>
      <c r="F165" s="10"/>
      <c r="G165" s="10"/>
      <c r="H165" s="10"/>
      <c r="I165" s="10"/>
      <c r="J165" s="10"/>
      <c r="K165" s="10"/>
      <c r="L165" s="10"/>
      <c r="M165" s="10"/>
      <c r="N165" s="10"/>
    </row>
    <row r="166" spans="1:15" ht="24" x14ac:dyDescent="0.4">
      <c r="A166" s="10"/>
      <c r="B166" s="10"/>
      <c r="C166" s="10"/>
      <c r="D166" s="10"/>
      <c r="E166" s="10"/>
      <c r="F166" s="10"/>
      <c r="G166" s="10"/>
      <c r="H166" s="10"/>
      <c r="I166" s="10"/>
      <c r="J166" s="10"/>
      <c r="K166" s="10"/>
      <c r="L166" s="10"/>
      <c r="M166" s="10"/>
      <c r="N166" s="10"/>
    </row>
    <row r="167" spans="1:15" ht="51.75" customHeight="1" x14ac:dyDescent="0.4">
      <c r="A167" s="10"/>
      <c r="B167" s="10"/>
      <c r="C167" s="10"/>
      <c r="D167" s="10"/>
      <c r="E167" s="10"/>
      <c r="F167" s="10"/>
      <c r="G167" s="10"/>
      <c r="H167" s="10"/>
      <c r="I167" s="10"/>
      <c r="J167" s="10"/>
      <c r="K167" s="10"/>
      <c r="L167" s="10"/>
      <c r="M167" s="10"/>
      <c r="N167" s="10"/>
    </row>
    <row r="168" spans="1:15" ht="75.75" customHeight="1" x14ac:dyDescent="0.4">
      <c r="A168" s="149" t="s">
        <v>149</v>
      </c>
      <c r="B168" s="149"/>
      <c r="C168" s="149"/>
      <c r="D168" s="149"/>
      <c r="E168" s="149"/>
      <c r="F168" s="149"/>
      <c r="G168" s="149"/>
      <c r="H168" s="149"/>
      <c r="I168" s="149"/>
      <c r="J168" s="149"/>
      <c r="K168" s="149"/>
      <c r="L168" s="149"/>
      <c r="M168" s="149"/>
      <c r="N168" s="149"/>
      <c r="O168" s="6"/>
    </row>
    <row r="169" spans="1:15" x14ac:dyDescent="0.4">
      <c r="C169" s="5"/>
      <c r="D169" s="5"/>
      <c r="E169" s="5"/>
      <c r="F169" s="5"/>
      <c r="G169" s="5"/>
      <c r="H169" s="5"/>
      <c r="I169" s="5"/>
    </row>
    <row r="170" spans="1:15" ht="66" customHeight="1" x14ac:dyDescent="0.4">
      <c r="C170" s="2"/>
      <c r="D170" s="1"/>
      <c r="E170" s="1"/>
      <c r="F170" s="3"/>
      <c r="G170" s="3"/>
      <c r="H170" s="4"/>
      <c r="I170" s="4"/>
    </row>
    <row r="171" spans="1:15" ht="45.75" x14ac:dyDescent="0.9">
      <c r="C171" s="11" t="s">
        <v>14</v>
      </c>
      <c r="D171" s="12"/>
      <c r="E171" s="161">
        <f>SUM(L179:N180)</f>
        <v>0</v>
      </c>
      <c r="F171" s="161"/>
      <c r="G171" s="161"/>
      <c r="H171" s="161"/>
      <c r="I171" s="161"/>
      <c r="J171" s="161"/>
      <c r="K171" s="161"/>
      <c r="L171" s="7"/>
      <c r="M171" s="7"/>
    </row>
    <row r="173" spans="1:15" ht="45" customHeight="1" x14ac:dyDescent="0.4"/>
    <row r="174" spans="1:15" s="105" customFormat="1" ht="35.25" x14ac:dyDescent="0.4">
      <c r="A174" s="43" t="s">
        <v>15</v>
      </c>
      <c r="B174" s="43"/>
      <c r="C174" s="43"/>
      <c r="D174" s="43"/>
      <c r="E174" s="43"/>
      <c r="F174" s="43"/>
      <c r="G174" s="43"/>
      <c r="H174" s="43"/>
      <c r="I174" s="43"/>
      <c r="J174" s="43"/>
      <c r="K174" s="43"/>
      <c r="L174" s="43"/>
      <c r="M174" s="43"/>
      <c r="N174" s="43"/>
    </row>
    <row r="175" spans="1:15" s="105" customFormat="1" ht="35.25" x14ac:dyDescent="0.4">
      <c r="A175" s="104" t="s">
        <v>150</v>
      </c>
      <c r="B175" s="104"/>
      <c r="C175" s="43"/>
      <c r="D175" s="145"/>
      <c r="E175" s="145"/>
      <c r="F175" s="43"/>
      <c r="G175" s="43"/>
      <c r="H175" s="43"/>
      <c r="I175" s="43"/>
      <c r="J175" s="43"/>
      <c r="K175" s="43"/>
      <c r="L175" s="43"/>
      <c r="M175" s="43"/>
      <c r="N175" s="43"/>
    </row>
    <row r="176" spans="1:15" s="105" customFormat="1" ht="35.25" x14ac:dyDescent="0.4">
      <c r="C176" s="104"/>
      <c r="D176" s="104"/>
      <c r="E176" s="104"/>
      <c r="F176" s="104"/>
      <c r="G176" s="104"/>
      <c r="H176" s="104"/>
      <c r="I176" s="104"/>
      <c r="J176" s="104"/>
      <c r="K176" s="104"/>
      <c r="L176" s="104"/>
      <c r="M176" s="104"/>
      <c r="N176" s="43"/>
    </row>
    <row r="177" spans="1:14" s="105" customFormat="1" ht="38.25" customHeight="1" x14ac:dyDescent="0.4">
      <c r="A177" s="104"/>
      <c r="B177" s="104"/>
      <c r="C177" s="132" t="s">
        <v>9</v>
      </c>
      <c r="D177" s="132"/>
      <c r="E177" s="132"/>
      <c r="F177" s="153" t="s">
        <v>18</v>
      </c>
      <c r="G177" s="153"/>
      <c r="H177" s="153" t="s">
        <v>20</v>
      </c>
      <c r="I177" s="153"/>
      <c r="J177" s="153"/>
      <c r="K177" s="153"/>
      <c r="L177" s="153" t="s">
        <v>21</v>
      </c>
      <c r="M177" s="153"/>
      <c r="N177" s="153"/>
    </row>
    <row r="178" spans="1:14" s="105" customFormat="1" ht="30.75" customHeight="1" x14ac:dyDescent="0.4">
      <c r="A178" s="104"/>
      <c r="B178" s="104"/>
      <c r="C178" s="133" t="s">
        <v>65</v>
      </c>
      <c r="D178" s="225"/>
      <c r="E178" s="225"/>
      <c r="F178" s="204"/>
      <c r="G178" s="204"/>
      <c r="H178" s="204"/>
      <c r="I178" s="204"/>
      <c r="J178" s="204"/>
      <c r="K178" s="204"/>
      <c r="L178" s="204"/>
      <c r="M178" s="204"/>
      <c r="N178" s="204"/>
    </row>
    <row r="179" spans="1:14" s="105" customFormat="1" ht="48.75" customHeight="1" x14ac:dyDescent="0.4">
      <c r="A179" s="44" t="s">
        <v>17</v>
      </c>
      <c r="B179" s="44"/>
      <c r="C179" s="226">
        <f>J73</f>
        <v>0</v>
      </c>
      <c r="D179" s="226"/>
      <c r="E179" s="226"/>
      <c r="F179" s="227">
        <v>730</v>
      </c>
      <c r="G179" s="227"/>
      <c r="H179" s="228">
        <f>C179*F179</f>
        <v>0</v>
      </c>
      <c r="I179" s="228"/>
      <c r="J179" s="228"/>
      <c r="K179" s="228"/>
      <c r="L179" s="228">
        <f>H179*1.1</f>
        <v>0</v>
      </c>
      <c r="M179" s="228"/>
      <c r="N179" s="228"/>
    </row>
    <row r="180" spans="1:14" s="105" customFormat="1" ht="48.75" customHeight="1" x14ac:dyDescent="0.4">
      <c r="A180" s="44" t="s">
        <v>16</v>
      </c>
      <c r="B180" s="44"/>
      <c r="C180" s="226">
        <f>J74</f>
        <v>0</v>
      </c>
      <c r="D180" s="226"/>
      <c r="E180" s="226"/>
      <c r="F180" s="227">
        <v>2130</v>
      </c>
      <c r="G180" s="227"/>
      <c r="H180" s="228">
        <f>C180*F180</f>
        <v>0</v>
      </c>
      <c r="I180" s="228"/>
      <c r="J180" s="228"/>
      <c r="K180" s="228"/>
      <c r="L180" s="228">
        <f>H180*1.1</f>
        <v>0</v>
      </c>
      <c r="M180" s="228"/>
      <c r="N180" s="228"/>
    </row>
    <row r="181" spans="1:14" s="105" customFormat="1" ht="30" x14ac:dyDescent="0.4">
      <c r="A181" s="17"/>
      <c r="B181" s="17"/>
      <c r="C181" s="17"/>
      <c r="D181" s="229"/>
      <c r="E181" s="230"/>
      <c r="F181" s="17"/>
      <c r="G181" s="17"/>
      <c r="H181" s="17"/>
      <c r="I181" s="17"/>
      <c r="J181" s="17"/>
      <c r="K181" s="17"/>
      <c r="L181" s="17"/>
      <c r="M181" s="17"/>
      <c r="N181" s="17"/>
    </row>
    <row r="182" spans="1:14" s="105" customFormat="1" ht="126" customHeight="1" x14ac:dyDescent="0.4">
      <c r="A182" s="17"/>
      <c r="B182" s="17"/>
      <c r="C182" s="17"/>
      <c r="F182" s="17"/>
      <c r="G182" s="17"/>
      <c r="H182" s="17"/>
      <c r="I182" s="17"/>
      <c r="J182" s="17"/>
      <c r="N182" s="17"/>
    </row>
    <row r="183" spans="1:14" ht="35.25" x14ac:dyDescent="0.4">
      <c r="A183" s="43" t="s">
        <v>31</v>
      </c>
      <c r="B183" s="43"/>
      <c r="C183" s="43"/>
      <c r="D183" s="43"/>
      <c r="E183" s="43"/>
      <c r="F183" s="43"/>
      <c r="G183" s="43"/>
      <c r="H183" s="43"/>
      <c r="I183" s="43"/>
      <c r="J183" s="104"/>
      <c r="K183" s="104"/>
      <c r="L183" s="104"/>
      <c r="M183" s="104"/>
      <c r="N183" s="13"/>
    </row>
    <row r="184" spans="1:14" ht="35.25" x14ac:dyDescent="0.4">
      <c r="A184" s="43"/>
      <c r="B184" s="43"/>
      <c r="C184" s="224" t="s">
        <v>24</v>
      </c>
      <c r="D184" s="224"/>
      <c r="E184" s="237"/>
      <c r="F184" s="237"/>
      <c r="G184" s="237"/>
      <c r="H184" s="237"/>
      <c r="I184" s="237"/>
      <c r="J184" s="237"/>
      <c r="K184" s="237"/>
      <c r="L184" s="237"/>
      <c r="M184" s="237"/>
    </row>
    <row r="185" spans="1:14" ht="35.25" x14ac:dyDescent="0.4">
      <c r="A185" s="43"/>
      <c r="B185" s="43"/>
      <c r="C185" s="224" t="s">
        <v>25</v>
      </c>
      <c r="D185" s="224"/>
      <c r="E185" s="237"/>
      <c r="F185" s="237"/>
      <c r="G185" s="237"/>
      <c r="H185" s="237"/>
      <c r="I185" s="237"/>
      <c r="J185" s="237"/>
      <c r="K185" s="237"/>
      <c r="L185" s="237"/>
      <c r="M185" s="237"/>
    </row>
    <row r="186" spans="1:14" ht="35.25" x14ac:dyDescent="0.4">
      <c r="A186" s="43"/>
      <c r="B186" s="43"/>
      <c r="C186" s="224" t="s">
        <v>26</v>
      </c>
      <c r="D186" s="224"/>
      <c r="E186" s="237"/>
      <c r="F186" s="237"/>
      <c r="G186" s="237"/>
      <c r="H186" s="237"/>
      <c r="I186" s="237"/>
      <c r="J186" s="237"/>
      <c r="K186" s="237"/>
      <c r="L186" s="237"/>
      <c r="M186" s="237"/>
    </row>
    <row r="187" spans="1:14" ht="35.25" x14ac:dyDescent="0.4">
      <c r="A187" s="43"/>
      <c r="B187" s="43"/>
      <c r="C187" s="224" t="s">
        <v>27</v>
      </c>
      <c r="D187" s="224"/>
      <c r="E187" s="237"/>
      <c r="F187" s="237"/>
      <c r="G187" s="237"/>
      <c r="H187" s="237"/>
      <c r="I187" s="237"/>
      <c r="J187" s="237"/>
      <c r="K187" s="237"/>
      <c r="L187" s="237"/>
      <c r="M187" s="237"/>
    </row>
    <row r="188" spans="1:14" ht="35.25" x14ac:dyDescent="0.4">
      <c r="A188" s="43"/>
      <c r="B188" s="43"/>
      <c r="C188" s="224" t="s">
        <v>28</v>
      </c>
      <c r="D188" s="224"/>
      <c r="E188" s="237"/>
      <c r="F188" s="237"/>
      <c r="G188" s="237"/>
      <c r="H188" s="237"/>
      <c r="I188" s="237"/>
      <c r="J188" s="237"/>
      <c r="K188" s="237"/>
      <c r="L188" s="237"/>
      <c r="M188" s="237"/>
    </row>
    <row r="189" spans="1:14" ht="35.25" x14ac:dyDescent="0.4">
      <c r="A189" s="43"/>
      <c r="B189" s="43"/>
      <c r="C189" s="224" t="s">
        <v>29</v>
      </c>
      <c r="D189" s="224"/>
      <c r="E189" s="237"/>
      <c r="F189" s="237"/>
      <c r="G189" s="237"/>
      <c r="H189" s="237"/>
      <c r="I189" s="237"/>
      <c r="J189" s="237"/>
      <c r="K189" s="237"/>
      <c r="L189" s="237"/>
      <c r="M189" s="237"/>
    </row>
    <row r="190" spans="1:14" ht="35.25" x14ac:dyDescent="0.4">
      <c r="A190" s="43"/>
      <c r="B190" s="43"/>
      <c r="C190" s="224" t="s">
        <v>30</v>
      </c>
      <c r="D190" s="224"/>
      <c r="E190" s="237"/>
      <c r="F190" s="237"/>
      <c r="G190" s="237"/>
      <c r="H190" s="237"/>
      <c r="I190" s="237"/>
      <c r="J190" s="237"/>
      <c r="K190" s="237"/>
      <c r="L190" s="237"/>
      <c r="M190" s="237"/>
    </row>
    <row r="191" spans="1:14" ht="35.25" x14ac:dyDescent="0.4">
      <c r="A191" s="43"/>
      <c r="B191" s="43"/>
      <c r="C191" s="45" t="s">
        <v>8</v>
      </c>
      <c r="D191" s="46"/>
      <c r="E191" s="46"/>
      <c r="F191" s="47"/>
      <c r="G191" s="47"/>
      <c r="H191" s="47"/>
      <c r="I191" s="47"/>
      <c r="J191" s="47"/>
      <c r="K191" s="47"/>
      <c r="L191" s="47"/>
      <c r="M191" s="48"/>
    </row>
    <row r="192" spans="1:14" ht="55.5" customHeight="1" x14ac:dyDescent="0.4">
      <c r="A192" s="43"/>
      <c r="B192" s="43"/>
      <c r="C192" s="238"/>
      <c r="D192" s="239"/>
      <c r="E192" s="239"/>
      <c r="F192" s="239"/>
      <c r="G192" s="239"/>
      <c r="H192" s="239"/>
      <c r="I192" s="239"/>
      <c r="J192" s="239"/>
      <c r="K192" s="239"/>
      <c r="L192" s="239"/>
      <c r="M192" s="240"/>
    </row>
    <row r="193" spans="1:15" ht="113.25" customHeight="1" x14ac:dyDescent="0.4">
      <c r="D193" s="223"/>
      <c r="E193" s="223"/>
    </row>
    <row r="194" spans="1:15" ht="39.75" customHeight="1" x14ac:dyDescent="0.4">
      <c r="A194" s="106" t="s">
        <v>42</v>
      </c>
      <c r="B194" s="129"/>
      <c r="C194" s="130"/>
      <c r="D194" s="130"/>
      <c r="E194" s="130"/>
      <c r="F194" s="130"/>
      <c r="G194" s="130"/>
      <c r="H194" s="131"/>
      <c r="I194" s="143" t="s">
        <v>43</v>
      </c>
      <c r="J194" s="143"/>
      <c r="K194" s="143"/>
      <c r="L194" s="144"/>
      <c r="M194" s="144"/>
      <c r="N194" s="144"/>
      <c r="O194" s="32"/>
    </row>
    <row r="195" spans="1:15" ht="39.75" customHeight="1" x14ac:dyDescent="0.4">
      <c r="A195" s="106" t="s">
        <v>44</v>
      </c>
      <c r="B195" s="129"/>
      <c r="C195" s="130"/>
      <c r="D195" s="130"/>
      <c r="E195" s="130"/>
      <c r="F195" s="130"/>
      <c r="G195" s="130"/>
      <c r="H195" s="131"/>
      <c r="I195" s="143" t="s">
        <v>45</v>
      </c>
      <c r="J195" s="143"/>
      <c r="K195" s="143"/>
      <c r="L195" s="144"/>
      <c r="M195" s="144"/>
      <c r="N195" s="144"/>
      <c r="O195" s="31"/>
    </row>
    <row r="196" spans="1:15" ht="39.75" customHeight="1" x14ac:dyDescent="0.4">
      <c r="A196" s="106" t="s">
        <v>46</v>
      </c>
      <c r="B196" s="129"/>
      <c r="C196" s="130"/>
      <c r="D196" s="130"/>
      <c r="E196" s="130"/>
      <c r="F196" s="130"/>
      <c r="G196" s="130"/>
      <c r="H196" s="131"/>
      <c r="I196" s="143" t="s">
        <v>47</v>
      </c>
      <c r="J196" s="143"/>
      <c r="K196" s="143"/>
      <c r="L196" s="144"/>
      <c r="M196" s="144"/>
      <c r="N196" s="144"/>
      <c r="O196" s="31"/>
    </row>
    <row r="197" spans="1:15" ht="39.75" customHeight="1" x14ac:dyDescent="0.4">
      <c r="A197" s="106" t="s">
        <v>49</v>
      </c>
      <c r="B197" s="129"/>
      <c r="C197" s="130"/>
      <c r="D197" s="130"/>
      <c r="E197" s="130"/>
      <c r="F197" s="130"/>
      <c r="G197" s="130"/>
      <c r="H197" s="130"/>
      <c r="I197" s="130"/>
      <c r="J197" s="130"/>
      <c r="K197" s="130"/>
      <c r="L197" s="130"/>
      <c r="M197" s="130"/>
      <c r="N197" s="131"/>
      <c r="O197" s="30"/>
    </row>
    <row r="198" spans="1:15" ht="39.75" customHeight="1" x14ac:dyDescent="0.4">
      <c r="A198" s="106" t="s">
        <v>48</v>
      </c>
      <c r="B198" s="129"/>
      <c r="C198" s="130"/>
      <c r="D198" s="130"/>
      <c r="E198" s="130"/>
      <c r="F198" s="130"/>
      <c r="G198" s="130"/>
      <c r="H198" s="130"/>
      <c r="I198" s="130"/>
      <c r="J198" s="130"/>
      <c r="K198" s="130"/>
      <c r="L198" s="130"/>
      <c r="M198" s="130"/>
      <c r="N198" s="131"/>
      <c r="O198" s="33"/>
    </row>
    <row r="199" spans="1:15" x14ac:dyDescent="0.4">
      <c r="D199" s="223"/>
      <c r="E199" s="223"/>
    </row>
    <row r="200" spans="1:15" ht="18.75" customHeight="1" x14ac:dyDescent="0.4">
      <c r="D200" s="223"/>
      <c r="E200" s="223"/>
    </row>
    <row r="201" spans="1:15" ht="18.75" customHeight="1" x14ac:dyDescent="0.4">
      <c r="D201" s="223"/>
      <c r="E201" s="223"/>
    </row>
    <row r="202" spans="1:15" x14ac:dyDescent="0.4">
      <c r="D202" s="223"/>
      <c r="E202" s="223"/>
    </row>
    <row r="203" spans="1:15" x14ac:dyDescent="0.4">
      <c r="D203" s="223"/>
      <c r="E203" s="223"/>
    </row>
    <row r="204" spans="1:15" x14ac:dyDescent="0.4">
      <c r="D204" s="223"/>
      <c r="E204" s="223"/>
    </row>
    <row r="205" spans="1:15" x14ac:dyDescent="0.4">
      <c r="D205" s="223"/>
      <c r="E205" s="223"/>
    </row>
    <row r="206" spans="1:15" x14ac:dyDescent="0.4">
      <c r="D206" s="223"/>
      <c r="E206" s="223"/>
    </row>
    <row r="207" spans="1:15" x14ac:dyDescent="0.4">
      <c r="D207" s="223"/>
      <c r="E207" s="223"/>
    </row>
    <row r="208" spans="1:15" x14ac:dyDescent="0.4">
      <c r="D208" s="223"/>
      <c r="E208" s="223"/>
    </row>
    <row r="209" spans="4:5" x14ac:dyDescent="0.4">
      <c r="D209" s="223"/>
      <c r="E209" s="223"/>
    </row>
    <row r="210" spans="4:5" x14ac:dyDescent="0.4">
      <c r="D210" s="223"/>
      <c r="E210" s="223"/>
    </row>
    <row r="211" spans="4:5" x14ac:dyDescent="0.4">
      <c r="D211" s="223"/>
      <c r="E211" s="223"/>
    </row>
    <row r="212" spans="4:5" x14ac:dyDescent="0.4">
      <c r="D212" s="223"/>
      <c r="E212" s="223"/>
    </row>
    <row r="213" spans="4:5" x14ac:dyDescent="0.4">
      <c r="D213" s="223"/>
      <c r="E213" s="223"/>
    </row>
    <row r="214" spans="4:5" x14ac:dyDescent="0.4">
      <c r="D214" s="223"/>
      <c r="E214" s="223"/>
    </row>
  </sheetData>
  <mergeCells count="216">
    <mergeCell ref="D209:E209"/>
    <mergeCell ref="D210:E210"/>
    <mergeCell ref="D211:E211"/>
    <mergeCell ref="D212:E212"/>
    <mergeCell ref="D213:E213"/>
    <mergeCell ref="D214:E214"/>
    <mergeCell ref="D203:E203"/>
    <mergeCell ref="D204:E204"/>
    <mergeCell ref="D205:E205"/>
    <mergeCell ref="D206:E206"/>
    <mergeCell ref="D207:E207"/>
    <mergeCell ref="D208:E208"/>
    <mergeCell ref="B197:N197"/>
    <mergeCell ref="B198:N198"/>
    <mergeCell ref="D199:E199"/>
    <mergeCell ref="D200:E200"/>
    <mergeCell ref="D201:E201"/>
    <mergeCell ref="D202:E202"/>
    <mergeCell ref="B195:H195"/>
    <mergeCell ref="I195:K195"/>
    <mergeCell ref="L195:N195"/>
    <mergeCell ref="B196:H196"/>
    <mergeCell ref="I196:K196"/>
    <mergeCell ref="L196:N196"/>
    <mergeCell ref="C190:D190"/>
    <mergeCell ref="E190:M190"/>
    <mergeCell ref="C192:M192"/>
    <mergeCell ref="D193:E193"/>
    <mergeCell ref="B194:H194"/>
    <mergeCell ref="I194:K194"/>
    <mergeCell ref="L194:N194"/>
    <mergeCell ref="C187:D187"/>
    <mergeCell ref="E187:M187"/>
    <mergeCell ref="C188:D188"/>
    <mergeCell ref="E188:M188"/>
    <mergeCell ref="C189:D189"/>
    <mergeCell ref="E189:M189"/>
    <mergeCell ref="D181:E181"/>
    <mergeCell ref="C184:D184"/>
    <mergeCell ref="E184:M184"/>
    <mergeCell ref="C185:D185"/>
    <mergeCell ref="E185:M185"/>
    <mergeCell ref="C186:D186"/>
    <mergeCell ref="E186:M186"/>
    <mergeCell ref="C179:E179"/>
    <mergeCell ref="F179:G179"/>
    <mergeCell ref="H179:K179"/>
    <mergeCell ref="L179:N179"/>
    <mergeCell ref="C180:E180"/>
    <mergeCell ref="F180:G180"/>
    <mergeCell ref="H180:K180"/>
    <mergeCell ref="L180:N180"/>
    <mergeCell ref="A168:N168"/>
    <mergeCell ref="E171:K171"/>
    <mergeCell ref="D175:E175"/>
    <mergeCell ref="C177:E177"/>
    <mergeCell ref="F177:G178"/>
    <mergeCell ref="H177:K178"/>
    <mergeCell ref="L177:N178"/>
    <mergeCell ref="C178:E178"/>
    <mergeCell ref="B152:N152"/>
    <mergeCell ref="B153:N153"/>
    <mergeCell ref="L156:N156"/>
    <mergeCell ref="L160:N160"/>
    <mergeCell ref="L161:N161"/>
    <mergeCell ref="A164:N164"/>
    <mergeCell ref="B150:H150"/>
    <mergeCell ref="I150:K150"/>
    <mergeCell ref="L150:N150"/>
    <mergeCell ref="B151:H151"/>
    <mergeCell ref="I151:K151"/>
    <mergeCell ref="L151:N151"/>
    <mergeCell ref="D147:E147"/>
    <mergeCell ref="F147:I147"/>
    <mergeCell ref="J147:L147"/>
    <mergeCell ref="D148:E148"/>
    <mergeCell ref="B149:H149"/>
    <mergeCell ref="I149:K149"/>
    <mergeCell ref="L149:N149"/>
    <mergeCell ref="D145:E145"/>
    <mergeCell ref="F145:I145"/>
    <mergeCell ref="J145:L145"/>
    <mergeCell ref="D146:E146"/>
    <mergeCell ref="F146:I146"/>
    <mergeCell ref="J146:L146"/>
    <mergeCell ref="D143:E143"/>
    <mergeCell ref="F143:I143"/>
    <mergeCell ref="J143:L143"/>
    <mergeCell ref="D144:E144"/>
    <mergeCell ref="F144:I144"/>
    <mergeCell ref="J144:L144"/>
    <mergeCell ref="D141:E141"/>
    <mergeCell ref="F141:I141"/>
    <mergeCell ref="J141:L141"/>
    <mergeCell ref="D142:E142"/>
    <mergeCell ref="F142:I142"/>
    <mergeCell ref="J142:L142"/>
    <mergeCell ref="D139:E139"/>
    <mergeCell ref="F139:I139"/>
    <mergeCell ref="J139:L139"/>
    <mergeCell ref="D140:E140"/>
    <mergeCell ref="F140:I140"/>
    <mergeCell ref="J140:L140"/>
    <mergeCell ref="C137:E137"/>
    <mergeCell ref="F137:I137"/>
    <mergeCell ref="J137:L137"/>
    <mergeCell ref="M137:N137"/>
    <mergeCell ref="D138:E138"/>
    <mergeCell ref="F138:I138"/>
    <mergeCell ref="J138:L138"/>
    <mergeCell ref="A124:N124"/>
    <mergeCell ref="F127:J127"/>
    <mergeCell ref="C136:E136"/>
    <mergeCell ref="F136:I136"/>
    <mergeCell ref="J136:L136"/>
    <mergeCell ref="M136:N136"/>
    <mergeCell ref="C109:N109"/>
    <mergeCell ref="D110:L110"/>
    <mergeCell ref="L112:N112"/>
    <mergeCell ref="L116:N116"/>
    <mergeCell ref="L117:N117"/>
    <mergeCell ref="A120:N120"/>
    <mergeCell ref="E74:I74"/>
    <mergeCell ref="A89:M90"/>
    <mergeCell ref="A91:M92"/>
    <mergeCell ref="A97:O97"/>
    <mergeCell ref="B103:M103"/>
    <mergeCell ref="B106:M106"/>
    <mergeCell ref="L68:N68"/>
    <mergeCell ref="J69:J70"/>
    <mergeCell ref="L69:N69"/>
    <mergeCell ref="L70:N70"/>
    <mergeCell ref="E72:I72"/>
    <mergeCell ref="E73:I73"/>
    <mergeCell ref="L61:N61"/>
    <mergeCell ref="J62:J63"/>
    <mergeCell ref="L62:N62"/>
    <mergeCell ref="L63:N63"/>
    <mergeCell ref="L64:N64"/>
    <mergeCell ref="J65:J66"/>
    <mergeCell ref="K65:K66"/>
    <mergeCell ref="L65:N65"/>
    <mergeCell ref="L66:N66"/>
    <mergeCell ref="L54:N54"/>
    <mergeCell ref="J55:J56"/>
    <mergeCell ref="L55:N55"/>
    <mergeCell ref="L56:N56"/>
    <mergeCell ref="L57:N57"/>
    <mergeCell ref="J58:J59"/>
    <mergeCell ref="K58:K59"/>
    <mergeCell ref="L58:N58"/>
    <mergeCell ref="L59:N59"/>
    <mergeCell ref="L47:N47"/>
    <mergeCell ref="J48:J49"/>
    <mergeCell ref="L48:N48"/>
    <mergeCell ref="L49:N49"/>
    <mergeCell ref="L50:N50"/>
    <mergeCell ref="J51:J52"/>
    <mergeCell ref="K51:K52"/>
    <mergeCell ref="L51:N51"/>
    <mergeCell ref="L52:N52"/>
    <mergeCell ref="L40:N40"/>
    <mergeCell ref="J41:J42"/>
    <mergeCell ref="L41:N41"/>
    <mergeCell ref="L42:N42"/>
    <mergeCell ref="L43:N43"/>
    <mergeCell ref="J44:J45"/>
    <mergeCell ref="K44:K45"/>
    <mergeCell ref="L44:N44"/>
    <mergeCell ref="L45:N45"/>
    <mergeCell ref="L33:N33"/>
    <mergeCell ref="J34:J35"/>
    <mergeCell ref="L34:N34"/>
    <mergeCell ref="L35:N35"/>
    <mergeCell ref="L36:N36"/>
    <mergeCell ref="J37:J38"/>
    <mergeCell ref="K37:K38"/>
    <mergeCell ref="L37:N37"/>
    <mergeCell ref="L38:N38"/>
    <mergeCell ref="J27:J28"/>
    <mergeCell ref="L27:N27"/>
    <mergeCell ref="L28:N28"/>
    <mergeCell ref="L29:N29"/>
    <mergeCell ref="J30:J31"/>
    <mergeCell ref="K30:K31"/>
    <mergeCell ref="L30:N30"/>
    <mergeCell ref="L31:N31"/>
    <mergeCell ref="L22:N22"/>
    <mergeCell ref="J23:J24"/>
    <mergeCell ref="K23:K24"/>
    <mergeCell ref="L23:N23"/>
    <mergeCell ref="L24:N24"/>
    <mergeCell ref="L26:N26"/>
    <mergeCell ref="J16:J17"/>
    <mergeCell ref="K16:K17"/>
    <mergeCell ref="L16:N16"/>
    <mergeCell ref="L17:N17"/>
    <mergeCell ref="L19:N19"/>
    <mergeCell ref="J20:J21"/>
    <mergeCell ref="L20:N20"/>
    <mergeCell ref="L21:N21"/>
    <mergeCell ref="L11:N11"/>
    <mergeCell ref="L12:N12"/>
    <mergeCell ref="J13:J14"/>
    <mergeCell ref="L13:N13"/>
    <mergeCell ref="L14:N14"/>
    <mergeCell ref="L15:N15"/>
    <mergeCell ref="C1:J1"/>
    <mergeCell ref="J6:J7"/>
    <mergeCell ref="K6:K7"/>
    <mergeCell ref="L6:N7"/>
    <mergeCell ref="L8:N8"/>
    <mergeCell ref="J9:J10"/>
    <mergeCell ref="K9:K10"/>
    <mergeCell ref="L9:N9"/>
    <mergeCell ref="L10:N10"/>
  </mergeCells>
  <phoneticPr fontId="2"/>
  <dataValidations count="1">
    <dataValidation type="list" allowBlank="1" showInputMessage="1" sqref="K9 K51 K16 K23 K30 K37 K44 K58 K65">
      <formula1>"100回未満,100回以上,150回以上"</formula1>
    </dataValidation>
  </dataValidations>
  <pageMargins left="0.70866141732283472" right="0.70866141732283472" top="0.74803149606299213" bottom="0.74803149606299213" header="0.31496062992125984" footer="0.31496062992125984"/>
  <pageSetup paperSize="9" scale="38" fitToHeight="0" orientation="portrait" cellComments="asDisplayed" r:id="rId1"/>
  <rowBreaks count="3" manualBreakCount="3">
    <brk id="74" max="14" man="1"/>
    <brk id="110" max="13" man="1"/>
    <brk id="154" max="13"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47"/>
  <sheetViews>
    <sheetView view="pageBreakPreview" zoomScale="55" zoomScaleNormal="100" zoomScaleSheetLayoutView="55" workbookViewId="0"/>
  </sheetViews>
  <sheetFormatPr defaultRowHeight="18.75" x14ac:dyDescent="0.4"/>
  <cols>
    <col min="1" max="1" width="33.5" style="108" customWidth="1"/>
    <col min="2" max="2" width="11.875" style="108" customWidth="1"/>
    <col min="3" max="8" width="9.375" style="108" bestFit="1" customWidth="1"/>
    <col min="9" max="9" width="9.125" style="108" bestFit="1" customWidth="1"/>
    <col min="10" max="10" width="10.75" style="108" customWidth="1"/>
    <col min="11" max="11" width="7.75" style="108" customWidth="1"/>
    <col min="12" max="12" width="20.75" style="108" customWidth="1"/>
    <col min="13" max="13" width="20" style="108" customWidth="1"/>
    <col min="14" max="14" width="6.625" style="108" customWidth="1"/>
    <col min="15" max="15" width="17.875" style="108" customWidth="1"/>
    <col min="16" max="16" width="7.375" style="108" customWidth="1"/>
    <col min="17" max="17" width="36.625" style="108" customWidth="1"/>
    <col min="18" max="16384" width="9" style="108"/>
  </cols>
  <sheetData>
    <row r="1" spans="1:16" ht="35.25" x14ac:dyDescent="0.4">
      <c r="A1" s="72" t="s">
        <v>66</v>
      </c>
      <c r="B1" s="72"/>
      <c r="C1" s="135" t="s">
        <v>69</v>
      </c>
      <c r="D1" s="136"/>
      <c r="E1" s="136"/>
      <c r="F1" s="136"/>
      <c r="G1" s="136"/>
      <c r="H1" s="136"/>
      <c r="I1" s="136"/>
      <c r="J1" s="136"/>
      <c r="P1" s="39" t="s">
        <v>151</v>
      </c>
    </row>
    <row r="2" spans="1:16" ht="103.5" customHeight="1" x14ac:dyDescent="0.7">
      <c r="A2" s="101" t="s">
        <v>34</v>
      </c>
      <c r="B2" s="19"/>
      <c r="C2" s="19"/>
      <c r="D2" s="19"/>
      <c r="E2" s="19"/>
      <c r="F2" s="19"/>
      <c r="G2" s="19"/>
      <c r="H2" s="19"/>
      <c r="I2" s="19"/>
      <c r="J2" s="19"/>
      <c r="K2" s="19"/>
      <c r="L2" s="19"/>
      <c r="O2" s="102" t="s">
        <v>152</v>
      </c>
    </row>
    <row r="3" spans="1:16" ht="96.75" customHeight="1" x14ac:dyDescent="0.4">
      <c r="A3" s="19"/>
      <c r="B3" s="19"/>
      <c r="C3" s="19"/>
      <c r="D3" s="19"/>
      <c r="E3" s="19"/>
      <c r="F3" s="19"/>
      <c r="G3" s="19"/>
      <c r="H3" s="19"/>
      <c r="I3" s="19"/>
      <c r="J3" s="19"/>
      <c r="K3" s="19"/>
      <c r="L3" s="19"/>
      <c r="O3" s="20"/>
    </row>
    <row r="4" spans="1:16" ht="42" customHeight="1" x14ac:dyDescent="0.4">
      <c r="A4" s="19" t="s">
        <v>76</v>
      </c>
      <c r="B4" s="19"/>
      <c r="C4" s="19"/>
      <c r="D4" s="19"/>
      <c r="E4" s="19"/>
      <c r="F4" s="19"/>
      <c r="G4" s="19"/>
      <c r="H4" s="19"/>
      <c r="I4" s="19"/>
      <c r="J4" s="19"/>
      <c r="K4" s="19"/>
      <c r="L4" s="19"/>
      <c r="O4" s="20"/>
    </row>
    <row r="5" spans="1:16" ht="42" customHeight="1" x14ac:dyDescent="0.4">
      <c r="A5" s="19"/>
      <c r="B5" s="19"/>
      <c r="C5" s="19"/>
      <c r="D5" s="19"/>
      <c r="E5" s="19"/>
      <c r="F5" s="19"/>
      <c r="G5" s="19"/>
      <c r="H5" s="19"/>
      <c r="I5" s="19"/>
      <c r="J5" s="19"/>
      <c r="K5" s="19"/>
      <c r="L5" s="19"/>
      <c r="O5" s="20"/>
    </row>
    <row r="6" spans="1:16" ht="45.75" customHeight="1" x14ac:dyDescent="0.4">
      <c r="A6" s="22"/>
      <c r="B6" s="22"/>
      <c r="C6" s="22"/>
      <c r="D6" s="22"/>
      <c r="E6" s="22"/>
      <c r="F6" s="22"/>
      <c r="G6" s="22"/>
      <c r="H6" s="22"/>
      <c r="I6" s="22"/>
      <c r="J6" s="173" t="s">
        <v>56</v>
      </c>
      <c r="K6" s="174"/>
      <c r="L6" s="177" t="s">
        <v>54</v>
      </c>
      <c r="M6" s="179" t="s">
        <v>8</v>
      </c>
      <c r="N6" s="180"/>
      <c r="O6" s="181"/>
      <c r="P6" s="8"/>
    </row>
    <row r="7" spans="1:16" ht="30.75" customHeight="1" x14ac:dyDescent="0.4">
      <c r="A7" s="22"/>
      <c r="B7" s="22"/>
      <c r="C7" s="111" t="s">
        <v>0</v>
      </c>
      <c r="D7" s="111" t="s">
        <v>1</v>
      </c>
      <c r="E7" s="111" t="s">
        <v>2</v>
      </c>
      <c r="F7" s="111" t="s">
        <v>3</v>
      </c>
      <c r="G7" s="111" t="s">
        <v>4</v>
      </c>
      <c r="H7" s="111" t="s">
        <v>5</v>
      </c>
      <c r="I7" s="111" t="s">
        <v>6</v>
      </c>
      <c r="J7" s="175"/>
      <c r="K7" s="176"/>
      <c r="L7" s="178"/>
      <c r="M7" s="182"/>
      <c r="N7" s="183"/>
      <c r="O7" s="184"/>
      <c r="P7" s="8"/>
    </row>
    <row r="8" spans="1:16" ht="30.75" customHeight="1" x14ac:dyDescent="0.4">
      <c r="A8" s="22"/>
      <c r="B8" s="22"/>
      <c r="C8" s="23">
        <v>44472</v>
      </c>
      <c r="D8" s="23">
        <f>C8+1</f>
        <v>44473</v>
      </c>
      <c r="E8" s="23">
        <f t="shared" ref="E8:H84" si="0">D8+1</f>
        <v>44474</v>
      </c>
      <c r="F8" s="23">
        <f t="shared" si="0"/>
        <v>44475</v>
      </c>
      <c r="G8" s="23">
        <f t="shared" si="0"/>
        <v>44476</v>
      </c>
      <c r="H8" s="23">
        <f t="shared" si="0"/>
        <v>44477</v>
      </c>
      <c r="I8" s="23">
        <f>H8+1</f>
        <v>44478</v>
      </c>
      <c r="J8" s="92"/>
      <c r="K8" s="93"/>
      <c r="L8" s="94"/>
      <c r="M8" s="170"/>
      <c r="N8" s="171"/>
      <c r="O8" s="172"/>
      <c r="P8" s="7"/>
    </row>
    <row r="9" spans="1:16" ht="33.75" customHeight="1" x14ac:dyDescent="0.4">
      <c r="A9" s="40" t="s">
        <v>59</v>
      </c>
      <c r="B9" s="103" t="s">
        <v>83</v>
      </c>
      <c r="C9" s="36"/>
      <c r="D9" s="36"/>
      <c r="E9" s="36"/>
      <c r="F9" s="36"/>
      <c r="G9" s="36"/>
      <c r="H9" s="36"/>
      <c r="I9" s="36"/>
      <c r="J9" s="185"/>
      <c r="K9" s="186"/>
      <c r="L9" s="189">
        <f>COUNTIF(C11:I11,"&gt;=50")</f>
        <v>0</v>
      </c>
      <c r="M9" s="170"/>
      <c r="N9" s="171"/>
      <c r="O9" s="172"/>
      <c r="P9" s="7"/>
    </row>
    <row r="10" spans="1:16" ht="33.75" customHeight="1" x14ac:dyDescent="0.4">
      <c r="A10" s="40" t="s">
        <v>59</v>
      </c>
      <c r="B10" s="103" t="s">
        <v>84</v>
      </c>
      <c r="C10" s="36"/>
      <c r="D10" s="36"/>
      <c r="E10" s="36"/>
      <c r="F10" s="36"/>
      <c r="G10" s="36"/>
      <c r="H10" s="36"/>
      <c r="I10" s="36"/>
      <c r="J10" s="187"/>
      <c r="K10" s="188"/>
      <c r="L10" s="190"/>
      <c r="M10" s="170"/>
      <c r="N10" s="171"/>
      <c r="O10" s="172"/>
      <c r="P10" s="7"/>
    </row>
    <row r="11" spans="1:16" ht="30.75" hidden="1" customHeight="1" x14ac:dyDescent="0.4">
      <c r="A11" s="40"/>
      <c r="B11" s="103"/>
      <c r="C11" s="36">
        <f t="shared" ref="C11:D11" si="1">C9+C10</f>
        <v>0</v>
      </c>
      <c r="D11" s="36">
        <f t="shared" si="1"/>
        <v>0</v>
      </c>
      <c r="E11" s="36">
        <f>E9+E10</f>
        <v>0</v>
      </c>
      <c r="F11" s="36">
        <f t="shared" ref="F11:I11" si="2">F9+F10</f>
        <v>0</v>
      </c>
      <c r="G11" s="36">
        <f t="shared" si="2"/>
        <v>0</v>
      </c>
      <c r="H11" s="36">
        <f t="shared" si="2"/>
        <v>0</v>
      </c>
      <c r="I11" s="36">
        <f t="shared" si="2"/>
        <v>0</v>
      </c>
      <c r="J11" s="95"/>
      <c r="K11" s="96"/>
      <c r="L11" s="97"/>
      <c r="M11" s="170"/>
      <c r="N11" s="171"/>
      <c r="O11" s="172"/>
      <c r="P11" s="7"/>
    </row>
    <row r="12" spans="1:16" ht="33.75" customHeight="1" x14ac:dyDescent="0.4">
      <c r="A12" s="41" t="s">
        <v>153</v>
      </c>
      <c r="B12" s="78"/>
      <c r="C12" s="36"/>
      <c r="D12" s="36"/>
      <c r="E12" s="36"/>
      <c r="F12" s="36"/>
      <c r="G12" s="36"/>
      <c r="H12" s="36"/>
      <c r="I12" s="36"/>
      <c r="J12" s="118">
        <f>SUM(C12:I12)</f>
        <v>0</v>
      </c>
      <c r="K12" s="91" t="s">
        <v>38</v>
      </c>
      <c r="L12" s="94"/>
      <c r="M12" s="170"/>
      <c r="N12" s="171"/>
      <c r="O12" s="172"/>
      <c r="P12" s="7"/>
    </row>
    <row r="13" spans="1:16" ht="33.75" customHeight="1" x14ac:dyDescent="0.4">
      <c r="A13" s="41" t="s">
        <v>154</v>
      </c>
      <c r="B13" s="103" t="s">
        <v>83</v>
      </c>
      <c r="C13" s="36"/>
      <c r="D13" s="36"/>
      <c r="E13" s="36"/>
      <c r="F13" s="36"/>
      <c r="G13" s="36"/>
      <c r="H13" s="36"/>
      <c r="I13" s="36"/>
      <c r="J13" s="241">
        <f>SUM(C13:I14)</f>
        <v>0</v>
      </c>
      <c r="K13" s="243" t="s">
        <v>38</v>
      </c>
      <c r="L13" s="94"/>
      <c r="M13" s="170"/>
      <c r="N13" s="171"/>
      <c r="O13" s="172"/>
      <c r="P13" s="7"/>
    </row>
    <row r="14" spans="1:16" ht="33.75" customHeight="1" x14ac:dyDescent="0.4">
      <c r="A14" s="41" t="s">
        <v>154</v>
      </c>
      <c r="B14" s="103" t="s">
        <v>84</v>
      </c>
      <c r="C14" s="36"/>
      <c r="D14" s="36"/>
      <c r="E14" s="36"/>
      <c r="F14" s="36"/>
      <c r="G14" s="36"/>
      <c r="H14" s="36"/>
      <c r="I14" s="36"/>
      <c r="J14" s="242"/>
      <c r="K14" s="244"/>
      <c r="L14" s="94"/>
      <c r="M14" s="170"/>
      <c r="N14" s="171"/>
      <c r="O14" s="172"/>
      <c r="P14" s="7"/>
    </row>
    <row r="15" spans="1:16" ht="33.75" customHeight="1" x14ac:dyDescent="0.4">
      <c r="A15" s="24" t="s">
        <v>51</v>
      </c>
      <c r="B15" s="79"/>
      <c r="C15" s="74"/>
      <c r="D15" s="74"/>
      <c r="E15" s="74"/>
      <c r="F15" s="74"/>
      <c r="G15" s="74"/>
      <c r="H15" s="74"/>
      <c r="I15" s="74"/>
      <c r="J15" s="118">
        <f>ROUNDDOWN(SUMIFS(C15:I15,C11:I11,"&gt;=50"),0)</f>
        <v>0</v>
      </c>
      <c r="K15" s="91" t="s">
        <v>39</v>
      </c>
      <c r="L15" s="98"/>
      <c r="M15" s="170"/>
      <c r="N15" s="171"/>
      <c r="O15" s="172"/>
      <c r="P15" s="7"/>
    </row>
    <row r="16" spans="1:16" ht="33.75" customHeight="1" x14ac:dyDescent="0.4">
      <c r="A16" s="24" t="s">
        <v>53</v>
      </c>
      <c r="B16" s="27"/>
      <c r="C16" s="74"/>
      <c r="D16" s="74"/>
      <c r="E16" s="74"/>
      <c r="F16" s="74"/>
      <c r="G16" s="74"/>
      <c r="H16" s="74"/>
      <c r="I16" s="74"/>
      <c r="J16" s="118">
        <f>ROUNDDOWN(SUMIFS(C16:I16,C11:I11,"&gt;=50"),0)</f>
        <v>0</v>
      </c>
      <c r="K16" s="91" t="s">
        <v>39</v>
      </c>
      <c r="L16" s="98"/>
      <c r="M16" s="170"/>
      <c r="N16" s="171"/>
      <c r="O16" s="172"/>
      <c r="P16" s="7"/>
    </row>
    <row r="17" spans="1:16" ht="30.75" customHeight="1" x14ac:dyDescent="0.4">
      <c r="A17" s="24"/>
      <c r="B17" s="27"/>
      <c r="C17" s="23">
        <f>I8+1</f>
        <v>44479</v>
      </c>
      <c r="D17" s="23">
        <f>C17+1</f>
        <v>44480</v>
      </c>
      <c r="E17" s="23">
        <f t="shared" si="0"/>
        <v>44481</v>
      </c>
      <c r="F17" s="23">
        <f t="shared" si="0"/>
        <v>44482</v>
      </c>
      <c r="G17" s="23">
        <f t="shared" si="0"/>
        <v>44483</v>
      </c>
      <c r="H17" s="23">
        <f t="shared" si="0"/>
        <v>44484</v>
      </c>
      <c r="I17" s="23">
        <f>H17+1</f>
        <v>44485</v>
      </c>
      <c r="J17" s="92"/>
      <c r="K17" s="93"/>
      <c r="L17" s="94"/>
      <c r="M17" s="170"/>
      <c r="N17" s="171"/>
      <c r="O17" s="172"/>
      <c r="P17" s="7"/>
    </row>
    <row r="18" spans="1:16" ht="33.75" customHeight="1" x14ac:dyDescent="0.4">
      <c r="A18" s="40" t="s">
        <v>59</v>
      </c>
      <c r="B18" s="103" t="s">
        <v>83</v>
      </c>
      <c r="C18" s="36"/>
      <c r="D18" s="36"/>
      <c r="E18" s="36"/>
      <c r="F18" s="36"/>
      <c r="G18" s="36"/>
      <c r="H18" s="36"/>
      <c r="I18" s="36"/>
      <c r="J18" s="185"/>
      <c r="K18" s="186"/>
      <c r="L18" s="189">
        <f>COUNTIF(C20:I20,"&gt;=50")</f>
        <v>0</v>
      </c>
      <c r="M18" s="170"/>
      <c r="N18" s="171"/>
      <c r="O18" s="172"/>
      <c r="P18" s="7"/>
    </row>
    <row r="19" spans="1:16" ht="33.75" customHeight="1" x14ac:dyDescent="0.4">
      <c r="A19" s="40" t="s">
        <v>59</v>
      </c>
      <c r="B19" s="103" t="s">
        <v>84</v>
      </c>
      <c r="C19" s="36"/>
      <c r="D19" s="36"/>
      <c r="E19" s="36"/>
      <c r="F19" s="36"/>
      <c r="G19" s="36"/>
      <c r="H19" s="36"/>
      <c r="I19" s="36"/>
      <c r="J19" s="187"/>
      <c r="K19" s="188"/>
      <c r="L19" s="190"/>
      <c r="M19" s="170"/>
      <c r="N19" s="171"/>
      <c r="O19" s="172"/>
      <c r="P19" s="7"/>
    </row>
    <row r="20" spans="1:16" ht="30.75" hidden="1" customHeight="1" x14ac:dyDescent="0.4">
      <c r="A20" s="40"/>
      <c r="B20" s="103"/>
      <c r="C20" s="36">
        <f t="shared" ref="C20:H20" si="3">C18+C19</f>
        <v>0</v>
      </c>
      <c r="D20" s="36">
        <f t="shared" si="3"/>
        <v>0</v>
      </c>
      <c r="E20" s="36">
        <f t="shared" si="3"/>
        <v>0</v>
      </c>
      <c r="F20" s="36">
        <f t="shared" si="3"/>
        <v>0</v>
      </c>
      <c r="G20" s="36">
        <f t="shared" si="3"/>
        <v>0</v>
      </c>
      <c r="H20" s="36">
        <f t="shared" si="3"/>
        <v>0</v>
      </c>
      <c r="I20" s="36">
        <f>I18+I19</f>
        <v>0</v>
      </c>
      <c r="J20" s="95"/>
      <c r="K20" s="96"/>
      <c r="L20" s="97"/>
      <c r="M20" s="170"/>
      <c r="N20" s="171"/>
      <c r="O20" s="172"/>
      <c r="P20" s="7"/>
    </row>
    <row r="21" spans="1:16" ht="33.75" customHeight="1" x14ac:dyDescent="0.4">
      <c r="A21" s="41" t="s">
        <v>153</v>
      </c>
      <c r="B21" s="78"/>
      <c r="C21" s="36"/>
      <c r="D21" s="36"/>
      <c r="E21" s="36"/>
      <c r="F21" s="36"/>
      <c r="G21" s="36"/>
      <c r="H21" s="36"/>
      <c r="I21" s="36"/>
      <c r="J21" s="118">
        <f>SUM(C21:I21)</f>
        <v>0</v>
      </c>
      <c r="K21" s="91" t="s">
        <v>38</v>
      </c>
      <c r="L21" s="94"/>
      <c r="M21" s="170"/>
      <c r="N21" s="171"/>
      <c r="O21" s="172"/>
      <c r="P21" s="7"/>
    </row>
    <row r="22" spans="1:16" ht="33.75" customHeight="1" x14ac:dyDescent="0.4">
      <c r="A22" s="41" t="s">
        <v>154</v>
      </c>
      <c r="B22" s="103" t="s">
        <v>83</v>
      </c>
      <c r="C22" s="36"/>
      <c r="D22" s="36"/>
      <c r="E22" s="36"/>
      <c r="F22" s="36"/>
      <c r="G22" s="36"/>
      <c r="H22" s="36"/>
      <c r="I22" s="36"/>
      <c r="J22" s="241">
        <f>SUM(C22:I23)</f>
        <v>0</v>
      </c>
      <c r="K22" s="243" t="s">
        <v>38</v>
      </c>
      <c r="L22" s="94"/>
      <c r="M22" s="170"/>
      <c r="N22" s="171"/>
      <c r="O22" s="172"/>
      <c r="P22" s="7"/>
    </row>
    <row r="23" spans="1:16" ht="33.75" customHeight="1" x14ac:dyDescent="0.4">
      <c r="A23" s="41" t="s">
        <v>154</v>
      </c>
      <c r="B23" s="103" t="s">
        <v>84</v>
      </c>
      <c r="C23" s="36"/>
      <c r="D23" s="36"/>
      <c r="E23" s="36"/>
      <c r="F23" s="36"/>
      <c r="G23" s="36"/>
      <c r="H23" s="36"/>
      <c r="I23" s="36"/>
      <c r="J23" s="242"/>
      <c r="K23" s="244"/>
      <c r="L23" s="94"/>
      <c r="M23" s="170"/>
      <c r="N23" s="171"/>
      <c r="O23" s="172"/>
      <c r="P23" s="7"/>
    </row>
    <row r="24" spans="1:16" ht="33.75" customHeight="1" x14ac:dyDescent="0.4">
      <c r="A24" s="24" t="s">
        <v>51</v>
      </c>
      <c r="B24" s="27"/>
      <c r="C24" s="74"/>
      <c r="D24" s="74"/>
      <c r="E24" s="74"/>
      <c r="F24" s="74"/>
      <c r="G24" s="74"/>
      <c r="H24" s="74"/>
      <c r="I24" s="74"/>
      <c r="J24" s="118">
        <f>ROUNDDOWN(SUMIFS(C24:I24,C20:I20,"&gt;=50"),0)</f>
        <v>0</v>
      </c>
      <c r="K24" s="91" t="s">
        <v>39</v>
      </c>
      <c r="L24" s="98"/>
      <c r="M24" s="170"/>
      <c r="N24" s="171"/>
      <c r="O24" s="172"/>
      <c r="P24" s="7"/>
    </row>
    <row r="25" spans="1:16" ht="33.75" customHeight="1" x14ac:dyDescent="0.4">
      <c r="A25" s="24" t="s">
        <v>53</v>
      </c>
      <c r="B25" s="27"/>
      <c r="C25" s="74"/>
      <c r="D25" s="74"/>
      <c r="E25" s="74"/>
      <c r="F25" s="74"/>
      <c r="G25" s="74"/>
      <c r="H25" s="74"/>
      <c r="I25" s="74"/>
      <c r="J25" s="118">
        <f>ROUNDDOWN(SUMIFS(C25:I25,C20:I20,"&gt;=50"),0)</f>
        <v>0</v>
      </c>
      <c r="K25" s="91" t="s">
        <v>39</v>
      </c>
      <c r="L25" s="98"/>
      <c r="M25" s="170"/>
      <c r="N25" s="171"/>
      <c r="O25" s="172"/>
      <c r="P25" s="7"/>
    </row>
    <row r="26" spans="1:16" ht="30.75" customHeight="1" x14ac:dyDescent="0.4">
      <c r="A26" s="24"/>
      <c r="B26" s="27"/>
      <c r="C26" s="23">
        <f>I17+1</f>
        <v>44486</v>
      </c>
      <c r="D26" s="23">
        <f>C26+1</f>
        <v>44487</v>
      </c>
      <c r="E26" s="23">
        <f t="shared" si="0"/>
        <v>44488</v>
      </c>
      <c r="F26" s="23">
        <f t="shared" si="0"/>
        <v>44489</v>
      </c>
      <c r="G26" s="23">
        <f t="shared" si="0"/>
        <v>44490</v>
      </c>
      <c r="H26" s="23">
        <f t="shared" si="0"/>
        <v>44491</v>
      </c>
      <c r="I26" s="23">
        <f>H26+1</f>
        <v>44492</v>
      </c>
      <c r="J26" s="92"/>
      <c r="K26" s="93"/>
      <c r="L26" s="94"/>
      <c r="M26" s="170"/>
      <c r="N26" s="171"/>
      <c r="O26" s="172"/>
      <c r="P26" s="7"/>
    </row>
    <row r="27" spans="1:16" ht="33.75" customHeight="1" x14ac:dyDescent="0.4">
      <c r="A27" s="40" t="s">
        <v>59</v>
      </c>
      <c r="B27" s="103" t="s">
        <v>83</v>
      </c>
      <c r="C27" s="36"/>
      <c r="D27" s="36"/>
      <c r="E27" s="36"/>
      <c r="F27" s="36"/>
      <c r="G27" s="36"/>
      <c r="H27" s="36"/>
      <c r="I27" s="36"/>
      <c r="J27" s="185"/>
      <c r="K27" s="186"/>
      <c r="L27" s="189">
        <f>COUNTIF(C29:I29,"&gt;=50")</f>
        <v>0</v>
      </c>
      <c r="M27" s="170"/>
      <c r="N27" s="171"/>
      <c r="O27" s="172"/>
      <c r="P27" s="7"/>
    </row>
    <row r="28" spans="1:16" ht="33.75" customHeight="1" x14ac:dyDescent="0.4">
      <c r="A28" s="40" t="s">
        <v>59</v>
      </c>
      <c r="B28" s="103" t="s">
        <v>84</v>
      </c>
      <c r="C28" s="36"/>
      <c r="D28" s="36"/>
      <c r="E28" s="36"/>
      <c r="F28" s="36"/>
      <c r="G28" s="36"/>
      <c r="H28" s="36"/>
      <c r="I28" s="36"/>
      <c r="J28" s="187"/>
      <c r="K28" s="188"/>
      <c r="L28" s="190"/>
      <c r="M28" s="170"/>
      <c r="N28" s="171"/>
      <c r="O28" s="172"/>
      <c r="P28" s="7"/>
    </row>
    <row r="29" spans="1:16" ht="30.75" hidden="1" customHeight="1" x14ac:dyDescent="0.4">
      <c r="A29" s="40"/>
      <c r="B29" s="103"/>
      <c r="C29" s="36">
        <f>C27+C28</f>
        <v>0</v>
      </c>
      <c r="D29" s="36">
        <f t="shared" ref="D29:I29" si="4">D27+D28</f>
        <v>0</v>
      </c>
      <c r="E29" s="36">
        <f t="shared" si="4"/>
        <v>0</v>
      </c>
      <c r="F29" s="36">
        <f t="shared" si="4"/>
        <v>0</v>
      </c>
      <c r="G29" s="36">
        <f t="shared" si="4"/>
        <v>0</v>
      </c>
      <c r="H29" s="36">
        <f t="shared" si="4"/>
        <v>0</v>
      </c>
      <c r="I29" s="36">
        <f t="shared" si="4"/>
        <v>0</v>
      </c>
      <c r="J29" s="95"/>
      <c r="K29" s="96"/>
      <c r="L29" s="97"/>
      <c r="M29" s="170"/>
      <c r="N29" s="171"/>
      <c r="O29" s="172"/>
      <c r="P29" s="7"/>
    </row>
    <row r="30" spans="1:16" ht="33.75" customHeight="1" x14ac:dyDescent="0.4">
      <c r="A30" s="41" t="s">
        <v>153</v>
      </c>
      <c r="B30" s="78"/>
      <c r="C30" s="36"/>
      <c r="D30" s="36"/>
      <c r="E30" s="36"/>
      <c r="F30" s="36"/>
      <c r="G30" s="36"/>
      <c r="H30" s="36"/>
      <c r="I30" s="36"/>
      <c r="J30" s="118">
        <f>SUM(C30:I30)</f>
        <v>0</v>
      </c>
      <c r="K30" s="91" t="s">
        <v>38</v>
      </c>
      <c r="L30" s="94"/>
      <c r="M30" s="170"/>
      <c r="N30" s="171"/>
      <c r="O30" s="172"/>
      <c r="P30" s="7"/>
    </row>
    <row r="31" spans="1:16" ht="33.75" customHeight="1" x14ac:dyDescent="0.4">
      <c r="A31" s="41" t="s">
        <v>154</v>
      </c>
      <c r="B31" s="103" t="s">
        <v>83</v>
      </c>
      <c r="C31" s="36"/>
      <c r="D31" s="36"/>
      <c r="E31" s="36"/>
      <c r="F31" s="36"/>
      <c r="G31" s="36"/>
      <c r="H31" s="36"/>
      <c r="I31" s="36"/>
      <c r="J31" s="241">
        <f>SUM(C31:I32)</f>
        <v>0</v>
      </c>
      <c r="K31" s="243" t="s">
        <v>38</v>
      </c>
      <c r="L31" s="94"/>
      <c r="M31" s="170"/>
      <c r="N31" s="171"/>
      <c r="O31" s="172"/>
      <c r="P31" s="7"/>
    </row>
    <row r="32" spans="1:16" ht="33.75" customHeight="1" x14ac:dyDescent="0.4">
      <c r="A32" s="41" t="s">
        <v>154</v>
      </c>
      <c r="B32" s="103" t="s">
        <v>84</v>
      </c>
      <c r="C32" s="36"/>
      <c r="D32" s="36"/>
      <c r="E32" s="36"/>
      <c r="F32" s="36"/>
      <c r="G32" s="36"/>
      <c r="H32" s="36"/>
      <c r="I32" s="36"/>
      <c r="J32" s="242"/>
      <c r="K32" s="244"/>
      <c r="L32" s="94"/>
      <c r="M32" s="170"/>
      <c r="N32" s="171"/>
      <c r="O32" s="172"/>
      <c r="P32" s="7"/>
    </row>
    <row r="33" spans="1:16" ht="33.75" customHeight="1" x14ac:dyDescent="0.4">
      <c r="A33" s="24" t="s">
        <v>51</v>
      </c>
      <c r="B33" s="27"/>
      <c r="C33" s="74"/>
      <c r="D33" s="74"/>
      <c r="E33" s="74"/>
      <c r="F33" s="74"/>
      <c r="G33" s="74"/>
      <c r="H33" s="74"/>
      <c r="I33" s="74"/>
      <c r="J33" s="118">
        <f>ROUNDDOWN(SUMIFS(C33:I33,C29:I29,"&gt;=50"),0)</f>
        <v>0</v>
      </c>
      <c r="K33" s="91" t="s">
        <v>39</v>
      </c>
      <c r="L33" s="98"/>
      <c r="M33" s="170"/>
      <c r="N33" s="171"/>
      <c r="O33" s="172"/>
      <c r="P33" s="7"/>
    </row>
    <row r="34" spans="1:16" ht="33.75" customHeight="1" x14ac:dyDescent="0.4">
      <c r="A34" s="24" t="s">
        <v>53</v>
      </c>
      <c r="B34" s="27"/>
      <c r="C34" s="74"/>
      <c r="D34" s="74"/>
      <c r="E34" s="74"/>
      <c r="F34" s="74"/>
      <c r="G34" s="74"/>
      <c r="H34" s="74"/>
      <c r="I34" s="74"/>
      <c r="J34" s="118">
        <f>ROUNDDOWN(SUMIFS(C34:I34,C29:I29,"&gt;=50"),0)</f>
        <v>0</v>
      </c>
      <c r="K34" s="91" t="s">
        <v>39</v>
      </c>
      <c r="L34" s="98"/>
      <c r="M34" s="170"/>
      <c r="N34" s="171"/>
      <c r="O34" s="172"/>
      <c r="P34" s="7"/>
    </row>
    <row r="35" spans="1:16" ht="30.75" customHeight="1" x14ac:dyDescent="0.4">
      <c r="A35" s="24"/>
      <c r="B35" s="27"/>
      <c r="C35" s="23">
        <f>I26+1</f>
        <v>44493</v>
      </c>
      <c r="D35" s="23">
        <f>C35+1</f>
        <v>44494</v>
      </c>
      <c r="E35" s="23">
        <f t="shared" si="0"/>
        <v>44495</v>
      </c>
      <c r="F35" s="23">
        <f t="shared" si="0"/>
        <v>44496</v>
      </c>
      <c r="G35" s="23">
        <f t="shared" si="0"/>
        <v>44497</v>
      </c>
      <c r="H35" s="23">
        <f t="shared" si="0"/>
        <v>44498</v>
      </c>
      <c r="I35" s="23">
        <f>H35+1</f>
        <v>44499</v>
      </c>
      <c r="J35" s="92"/>
      <c r="K35" s="93"/>
      <c r="L35" s="94"/>
      <c r="M35" s="170"/>
      <c r="N35" s="171"/>
      <c r="O35" s="172"/>
      <c r="P35" s="7"/>
    </row>
    <row r="36" spans="1:16" ht="33.75" customHeight="1" x14ac:dyDescent="0.4">
      <c r="A36" s="40" t="s">
        <v>59</v>
      </c>
      <c r="B36" s="103" t="s">
        <v>83</v>
      </c>
      <c r="C36" s="36"/>
      <c r="D36" s="36"/>
      <c r="E36" s="36"/>
      <c r="F36" s="36"/>
      <c r="G36" s="36"/>
      <c r="H36" s="36"/>
      <c r="I36" s="36"/>
      <c r="J36" s="185"/>
      <c r="K36" s="186"/>
      <c r="L36" s="189">
        <f>COUNTIF(C38:I38,"&gt;=50")</f>
        <v>0</v>
      </c>
      <c r="M36" s="170"/>
      <c r="N36" s="171"/>
      <c r="O36" s="172"/>
      <c r="P36" s="7"/>
    </row>
    <row r="37" spans="1:16" ht="33.75" customHeight="1" x14ac:dyDescent="0.4">
      <c r="A37" s="40" t="s">
        <v>59</v>
      </c>
      <c r="B37" s="103" t="s">
        <v>84</v>
      </c>
      <c r="C37" s="36"/>
      <c r="D37" s="36"/>
      <c r="E37" s="36"/>
      <c r="F37" s="36"/>
      <c r="G37" s="36"/>
      <c r="H37" s="36"/>
      <c r="I37" s="36"/>
      <c r="J37" s="187"/>
      <c r="K37" s="188"/>
      <c r="L37" s="190"/>
      <c r="M37" s="170"/>
      <c r="N37" s="171"/>
      <c r="O37" s="172"/>
      <c r="P37" s="7"/>
    </row>
    <row r="38" spans="1:16" ht="30.75" hidden="1" customHeight="1" x14ac:dyDescent="0.4">
      <c r="A38" s="40"/>
      <c r="B38" s="103"/>
      <c r="C38" s="36">
        <f>C36+C37</f>
        <v>0</v>
      </c>
      <c r="D38" s="36">
        <f t="shared" ref="D38:I38" si="5">D36+D37</f>
        <v>0</v>
      </c>
      <c r="E38" s="36">
        <f t="shared" si="5"/>
        <v>0</v>
      </c>
      <c r="F38" s="36">
        <f t="shared" si="5"/>
        <v>0</v>
      </c>
      <c r="G38" s="36">
        <f t="shared" si="5"/>
        <v>0</v>
      </c>
      <c r="H38" s="36">
        <f t="shared" si="5"/>
        <v>0</v>
      </c>
      <c r="I38" s="36">
        <f t="shared" si="5"/>
        <v>0</v>
      </c>
      <c r="J38" s="95"/>
      <c r="K38" s="96"/>
      <c r="L38" s="97"/>
      <c r="M38" s="170"/>
      <c r="N38" s="171"/>
      <c r="O38" s="172"/>
      <c r="P38" s="7"/>
    </row>
    <row r="39" spans="1:16" ht="33.75" customHeight="1" x14ac:dyDescent="0.4">
      <c r="A39" s="41" t="s">
        <v>153</v>
      </c>
      <c r="B39" s="78"/>
      <c r="C39" s="36"/>
      <c r="D39" s="36"/>
      <c r="E39" s="36"/>
      <c r="F39" s="36"/>
      <c r="G39" s="36"/>
      <c r="H39" s="36"/>
      <c r="I39" s="36"/>
      <c r="J39" s="118">
        <f>SUM(C39:I39)</f>
        <v>0</v>
      </c>
      <c r="K39" s="91" t="s">
        <v>38</v>
      </c>
      <c r="L39" s="94"/>
      <c r="M39" s="170"/>
      <c r="N39" s="171"/>
      <c r="O39" s="172"/>
      <c r="P39" s="7"/>
    </row>
    <row r="40" spans="1:16" ht="33.75" customHeight="1" x14ac:dyDescent="0.4">
      <c r="A40" s="41" t="s">
        <v>154</v>
      </c>
      <c r="B40" s="103" t="s">
        <v>83</v>
      </c>
      <c r="C40" s="36"/>
      <c r="D40" s="36"/>
      <c r="E40" s="36"/>
      <c r="F40" s="36"/>
      <c r="G40" s="36"/>
      <c r="H40" s="36"/>
      <c r="I40" s="36"/>
      <c r="J40" s="241">
        <f>SUM(C40:I41)</f>
        <v>0</v>
      </c>
      <c r="K40" s="243" t="s">
        <v>38</v>
      </c>
      <c r="L40" s="94"/>
      <c r="M40" s="170"/>
      <c r="N40" s="171"/>
      <c r="O40" s="172"/>
      <c r="P40" s="7"/>
    </row>
    <row r="41" spans="1:16" ht="33.75" customHeight="1" x14ac:dyDescent="0.4">
      <c r="A41" s="41" t="s">
        <v>154</v>
      </c>
      <c r="B41" s="103" t="s">
        <v>84</v>
      </c>
      <c r="C41" s="36"/>
      <c r="D41" s="36"/>
      <c r="E41" s="36"/>
      <c r="F41" s="36"/>
      <c r="G41" s="36"/>
      <c r="H41" s="36"/>
      <c r="I41" s="36"/>
      <c r="J41" s="242"/>
      <c r="K41" s="244"/>
      <c r="L41" s="94"/>
      <c r="M41" s="170"/>
      <c r="N41" s="171"/>
      <c r="O41" s="172"/>
      <c r="P41" s="7"/>
    </row>
    <row r="42" spans="1:16" ht="33.75" customHeight="1" x14ac:dyDescent="0.4">
      <c r="A42" s="24" t="s">
        <v>51</v>
      </c>
      <c r="B42" s="27"/>
      <c r="C42" s="74"/>
      <c r="D42" s="74"/>
      <c r="E42" s="74"/>
      <c r="F42" s="74"/>
      <c r="G42" s="74"/>
      <c r="H42" s="74"/>
      <c r="I42" s="74"/>
      <c r="J42" s="118">
        <f>ROUNDDOWN(SUMIFS(C42:I42,C38:I38,"&gt;=50"),0)</f>
        <v>0</v>
      </c>
      <c r="K42" s="91" t="s">
        <v>39</v>
      </c>
      <c r="L42" s="98"/>
      <c r="M42" s="170"/>
      <c r="N42" s="171"/>
      <c r="O42" s="172"/>
      <c r="P42" s="7"/>
    </row>
    <row r="43" spans="1:16" ht="33.75" customHeight="1" x14ac:dyDescent="0.4">
      <c r="A43" s="24" t="s">
        <v>53</v>
      </c>
      <c r="B43" s="27"/>
      <c r="C43" s="74"/>
      <c r="D43" s="74"/>
      <c r="E43" s="74"/>
      <c r="F43" s="74"/>
      <c r="G43" s="74"/>
      <c r="H43" s="74"/>
      <c r="I43" s="74"/>
      <c r="J43" s="118">
        <f>ROUNDDOWN(SUMIFS(C43:I43,C38:I38,"&gt;=50"),0)</f>
        <v>0</v>
      </c>
      <c r="K43" s="91" t="s">
        <v>39</v>
      </c>
      <c r="L43" s="98"/>
      <c r="M43" s="170"/>
      <c r="N43" s="171"/>
      <c r="O43" s="172"/>
      <c r="P43" s="7"/>
    </row>
    <row r="44" spans="1:16" ht="30.75" customHeight="1" x14ac:dyDescent="0.4">
      <c r="A44" s="24"/>
      <c r="B44" s="24"/>
      <c r="C44" s="23">
        <f>I35+1</f>
        <v>44500</v>
      </c>
      <c r="D44" s="23">
        <f>C44+1</f>
        <v>44501</v>
      </c>
      <c r="E44" s="23">
        <f t="shared" si="0"/>
        <v>44502</v>
      </c>
      <c r="F44" s="23">
        <f t="shared" si="0"/>
        <v>44503</v>
      </c>
      <c r="G44" s="23">
        <f t="shared" si="0"/>
        <v>44504</v>
      </c>
      <c r="H44" s="23">
        <f t="shared" si="0"/>
        <v>44505</v>
      </c>
      <c r="I44" s="23">
        <f>H44+1</f>
        <v>44506</v>
      </c>
      <c r="J44" s="92"/>
      <c r="K44" s="93"/>
      <c r="L44" s="94"/>
      <c r="M44" s="170"/>
      <c r="N44" s="171"/>
      <c r="O44" s="172"/>
      <c r="P44" s="7"/>
    </row>
    <row r="45" spans="1:16" ht="33.75" customHeight="1" x14ac:dyDescent="0.4">
      <c r="A45" s="40" t="s">
        <v>59</v>
      </c>
      <c r="B45" s="103" t="s">
        <v>83</v>
      </c>
      <c r="C45" s="36"/>
      <c r="D45" s="36"/>
      <c r="E45" s="36"/>
      <c r="F45" s="36"/>
      <c r="G45" s="36"/>
      <c r="H45" s="36"/>
      <c r="I45" s="36"/>
      <c r="J45" s="185"/>
      <c r="K45" s="186"/>
      <c r="L45" s="189">
        <f>COUNTIF(C47:I47,"&gt;=50")</f>
        <v>0</v>
      </c>
      <c r="M45" s="170"/>
      <c r="N45" s="171"/>
      <c r="O45" s="172"/>
      <c r="P45" s="7"/>
    </row>
    <row r="46" spans="1:16" ht="33.75" customHeight="1" x14ac:dyDescent="0.4">
      <c r="A46" s="40" t="s">
        <v>59</v>
      </c>
      <c r="B46" s="103" t="s">
        <v>84</v>
      </c>
      <c r="C46" s="36"/>
      <c r="D46" s="36"/>
      <c r="E46" s="36"/>
      <c r="F46" s="36"/>
      <c r="G46" s="36"/>
      <c r="H46" s="36"/>
      <c r="I46" s="36"/>
      <c r="J46" s="187"/>
      <c r="K46" s="188"/>
      <c r="L46" s="190"/>
      <c r="M46" s="170"/>
      <c r="N46" s="171"/>
      <c r="O46" s="172"/>
      <c r="P46" s="7"/>
    </row>
    <row r="47" spans="1:16" ht="30.75" hidden="1" customHeight="1" x14ac:dyDescent="0.4">
      <c r="A47" s="40"/>
      <c r="B47" s="103"/>
      <c r="C47" s="36">
        <f>C45+C46</f>
        <v>0</v>
      </c>
      <c r="D47" s="36">
        <f t="shared" ref="D47:I47" si="6">D45+D46</f>
        <v>0</v>
      </c>
      <c r="E47" s="36">
        <f t="shared" si="6"/>
        <v>0</v>
      </c>
      <c r="F47" s="36">
        <f t="shared" si="6"/>
        <v>0</v>
      </c>
      <c r="G47" s="36">
        <f t="shared" si="6"/>
        <v>0</v>
      </c>
      <c r="H47" s="36">
        <f t="shared" si="6"/>
        <v>0</v>
      </c>
      <c r="I47" s="36">
        <f t="shared" si="6"/>
        <v>0</v>
      </c>
      <c r="J47" s="95"/>
      <c r="K47" s="96"/>
      <c r="L47" s="97"/>
      <c r="M47" s="170"/>
      <c r="N47" s="171"/>
      <c r="O47" s="172"/>
      <c r="P47" s="7"/>
    </row>
    <row r="48" spans="1:16" ht="33.75" customHeight="1" x14ac:dyDescent="0.4">
      <c r="A48" s="41" t="s">
        <v>153</v>
      </c>
      <c r="B48" s="78"/>
      <c r="C48" s="36"/>
      <c r="D48" s="36"/>
      <c r="E48" s="36"/>
      <c r="F48" s="36"/>
      <c r="G48" s="36"/>
      <c r="H48" s="36"/>
      <c r="I48" s="36"/>
      <c r="J48" s="118">
        <f>SUM(C48:I48)</f>
        <v>0</v>
      </c>
      <c r="K48" s="91" t="s">
        <v>38</v>
      </c>
      <c r="L48" s="94"/>
      <c r="M48" s="170"/>
      <c r="N48" s="171"/>
      <c r="O48" s="172"/>
      <c r="P48" s="7"/>
    </row>
    <row r="49" spans="1:16" ht="33.75" customHeight="1" x14ac:dyDescent="0.4">
      <c r="A49" s="41" t="s">
        <v>154</v>
      </c>
      <c r="B49" s="103" t="s">
        <v>83</v>
      </c>
      <c r="C49" s="36"/>
      <c r="D49" s="36"/>
      <c r="E49" s="36"/>
      <c r="F49" s="36"/>
      <c r="G49" s="36"/>
      <c r="H49" s="36"/>
      <c r="I49" s="36"/>
      <c r="J49" s="241">
        <f>SUM(C49:I50)</f>
        <v>0</v>
      </c>
      <c r="K49" s="243" t="s">
        <v>38</v>
      </c>
      <c r="L49" s="94"/>
      <c r="M49" s="170"/>
      <c r="N49" s="171"/>
      <c r="O49" s="172"/>
      <c r="P49" s="7"/>
    </row>
    <row r="50" spans="1:16" ht="33.75" customHeight="1" x14ac:dyDescent="0.4">
      <c r="A50" s="41" t="s">
        <v>154</v>
      </c>
      <c r="B50" s="103" t="s">
        <v>84</v>
      </c>
      <c r="C50" s="36"/>
      <c r="D50" s="36"/>
      <c r="E50" s="36"/>
      <c r="F50" s="36"/>
      <c r="G50" s="36"/>
      <c r="H50" s="36"/>
      <c r="I50" s="36"/>
      <c r="J50" s="242"/>
      <c r="K50" s="244"/>
      <c r="L50" s="94"/>
      <c r="M50" s="170"/>
      <c r="N50" s="171"/>
      <c r="O50" s="172"/>
      <c r="P50" s="7"/>
    </row>
    <row r="51" spans="1:16" ht="33.75" customHeight="1" x14ac:dyDescent="0.4">
      <c r="A51" s="24" t="s">
        <v>51</v>
      </c>
      <c r="B51" s="27"/>
      <c r="C51" s="74"/>
      <c r="D51" s="74"/>
      <c r="E51" s="74"/>
      <c r="F51" s="74"/>
      <c r="G51" s="74"/>
      <c r="H51" s="74"/>
      <c r="I51" s="74"/>
      <c r="J51" s="118">
        <f>ROUNDDOWN(SUMIFS(C51:I51,C47:I47,"&gt;=50"),0)</f>
        <v>0</v>
      </c>
      <c r="K51" s="91" t="s">
        <v>39</v>
      </c>
      <c r="L51" s="98"/>
      <c r="M51" s="170"/>
      <c r="N51" s="171"/>
      <c r="O51" s="172"/>
      <c r="P51" s="7"/>
    </row>
    <row r="52" spans="1:16" ht="33.75" customHeight="1" x14ac:dyDescent="0.4">
      <c r="A52" s="24" t="s">
        <v>53</v>
      </c>
      <c r="B52" s="27"/>
      <c r="C52" s="74"/>
      <c r="D52" s="74"/>
      <c r="E52" s="74"/>
      <c r="F52" s="74"/>
      <c r="G52" s="74"/>
      <c r="H52" s="74"/>
      <c r="I52" s="74"/>
      <c r="J52" s="118">
        <f>ROUNDDOWN(SUMIFS(C52:I52,C47:I47,"&gt;=50"),0)</f>
        <v>0</v>
      </c>
      <c r="K52" s="91" t="s">
        <v>39</v>
      </c>
      <c r="L52" s="98"/>
      <c r="M52" s="170"/>
      <c r="N52" s="171"/>
      <c r="O52" s="172"/>
      <c r="P52" s="7"/>
    </row>
    <row r="53" spans="1:16" ht="39.75" customHeight="1" x14ac:dyDescent="0.4">
      <c r="A53" s="72" t="s">
        <v>66</v>
      </c>
      <c r="B53" s="72"/>
      <c r="C53" s="245" t="str">
        <f>C1</f>
        <v>医療機関○○病院</v>
      </c>
      <c r="D53" s="246"/>
      <c r="E53" s="246"/>
      <c r="F53" s="246"/>
      <c r="G53" s="246"/>
      <c r="H53" s="246"/>
      <c r="I53" s="246"/>
      <c r="J53" s="246"/>
      <c r="K53" s="21"/>
      <c r="L53" s="21"/>
      <c r="M53" s="21"/>
      <c r="N53" s="21"/>
      <c r="O53" s="71" t="s">
        <v>37</v>
      </c>
      <c r="P53" s="7"/>
    </row>
    <row r="54" spans="1:16" ht="137.25" customHeight="1" x14ac:dyDescent="0.4">
      <c r="A54" s="21"/>
      <c r="B54" s="21"/>
      <c r="C54" s="21"/>
      <c r="D54" s="21"/>
      <c r="E54" s="21"/>
      <c r="F54" s="21"/>
      <c r="G54" s="21"/>
      <c r="H54" s="21"/>
      <c r="I54" s="21"/>
      <c r="J54" s="21"/>
      <c r="K54" s="21"/>
      <c r="L54" s="21"/>
      <c r="M54" s="21"/>
      <c r="N54" s="21"/>
      <c r="O54" s="71"/>
      <c r="P54" s="7"/>
    </row>
    <row r="55" spans="1:16" ht="45" customHeight="1" x14ac:dyDescent="0.4">
      <c r="A55" s="10"/>
      <c r="B55" s="10"/>
      <c r="C55" s="22"/>
      <c r="D55" s="22"/>
      <c r="E55" s="22"/>
      <c r="F55" s="22"/>
      <c r="G55" s="22"/>
      <c r="H55" s="22"/>
      <c r="I55" s="22"/>
      <c r="J55" s="173" t="s">
        <v>56</v>
      </c>
      <c r="K55" s="174"/>
      <c r="L55" s="177" t="s">
        <v>54</v>
      </c>
      <c r="M55" s="179" t="s">
        <v>8</v>
      </c>
      <c r="N55" s="180"/>
      <c r="O55" s="181"/>
      <c r="P55" s="8"/>
    </row>
    <row r="56" spans="1:16" ht="31.5" customHeight="1" x14ac:dyDescent="0.4">
      <c r="A56" s="10"/>
      <c r="B56" s="10"/>
      <c r="C56" s="111" t="s">
        <v>0</v>
      </c>
      <c r="D56" s="111" t="s">
        <v>1</v>
      </c>
      <c r="E56" s="111" t="s">
        <v>2</v>
      </c>
      <c r="F56" s="111" t="s">
        <v>3</v>
      </c>
      <c r="G56" s="111" t="s">
        <v>4</v>
      </c>
      <c r="H56" s="111" t="s">
        <v>5</v>
      </c>
      <c r="I56" s="111" t="s">
        <v>6</v>
      </c>
      <c r="J56" s="191"/>
      <c r="K56" s="192"/>
      <c r="L56" s="178"/>
      <c r="M56" s="182"/>
      <c r="N56" s="183"/>
      <c r="O56" s="184"/>
      <c r="P56" s="8"/>
    </row>
    <row r="57" spans="1:16" ht="30.75" customHeight="1" x14ac:dyDescent="0.4">
      <c r="A57" s="10"/>
      <c r="B57" s="10"/>
      <c r="C57" s="23">
        <f>I44+1</f>
        <v>44507</v>
      </c>
      <c r="D57" s="23">
        <f>C57+1</f>
        <v>44508</v>
      </c>
      <c r="E57" s="23">
        <f t="shared" si="0"/>
        <v>44509</v>
      </c>
      <c r="F57" s="23">
        <f t="shared" si="0"/>
        <v>44510</v>
      </c>
      <c r="G57" s="23">
        <f t="shared" si="0"/>
        <v>44511</v>
      </c>
      <c r="H57" s="23">
        <f t="shared" si="0"/>
        <v>44512</v>
      </c>
      <c r="I57" s="23">
        <f>H57+1</f>
        <v>44513</v>
      </c>
      <c r="J57" s="92"/>
      <c r="K57" s="93"/>
      <c r="L57" s="94"/>
      <c r="M57" s="170"/>
      <c r="N57" s="171"/>
      <c r="O57" s="172"/>
      <c r="P57" s="7"/>
    </row>
    <row r="58" spans="1:16" ht="34.5" customHeight="1" x14ac:dyDescent="0.4">
      <c r="A58" s="40" t="s">
        <v>59</v>
      </c>
      <c r="B58" s="103" t="s">
        <v>83</v>
      </c>
      <c r="C58" s="36"/>
      <c r="D58" s="36"/>
      <c r="E58" s="36"/>
      <c r="F58" s="36"/>
      <c r="G58" s="36"/>
      <c r="H58" s="36"/>
      <c r="I58" s="36"/>
      <c r="J58" s="185"/>
      <c r="K58" s="186"/>
      <c r="L58" s="189">
        <f>COUNTIF(C60:I60,"&gt;=50")</f>
        <v>0</v>
      </c>
      <c r="M58" s="170"/>
      <c r="N58" s="171"/>
      <c r="O58" s="172"/>
      <c r="P58" s="7"/>
    </row>
    <row r="59" spans="1:16" ht="34.5" customHeight="1" x14ac:dyDescent="0.4">
      <c r="A59" s="40" t="s">
        <v>59</v>
      </c>
      <c r="B59" s="103" t="s">
        <v>84</v>
      </c>
      <c r="C59" s="36"/>
      <c r="D59" s="36"/>
      <c r="E59" s="36"/>
      <c r="F59" s="36"/>
      <c r="G59" s="36"/>
      <c r="H59" s="36"/>
      <c r="I59" s="36"/>
      <c r="J59" s="187"/>
      <c r="K59" s="188"/>
      <c r="L59" s="190"/>
      <c r="M59" s="170"/>
      <c r="N59" s="171"/>
      <c r="O59" s="172"/>
      <c r="P59" s="7"/>
    </row>
    <row r="60" spans="1:16" ht="31.5" hidden="1" customHeight="1" x14ac:dyDescent="0.4">
      <c r="A60" s="40"/>
      <c r="B60" s="103"/>
      <c r="C60" s="36">
        <f>C58+C59</f>
        <v>0</v>
      </c>
      <c r="D60" s="36">
        <f t="shared" ref="D60:I60" si="7">D58+D59</f>
        <v>0</v>
      </c>
      <c r="E60" s="36">
        <f t="shared" si="7"/>
        <v>0</v>
      </c>
      <c r="F60" s="36">
        <f t="shared" si="7"/>
        <v>0</v>
      </c>
      <c r="G60" s="36">
        <f t="shared" si="7"/>
        <v>0</v>
      </c>
      <c r="H60" s="36">
        <f t="shared" si="7"/>
        <v>0</v>
      </c>
      <c r="I60" s="36">
        <f t="shared" si="7"/>
        <v>0</v>
      </c>
      <c r="J60" s="95"/>
      <c r="K60" s="96"/>
      <c r="L60" s="97"/>
      <c r="M60" s="170"/>
      <c r="N60" s="171"/>
      <c r="O60" s="172"/>
      <c r="P60" s="7"/>
    </row>
    <row r="61" spans="1:16" ht="34.5" customHeight="1" x14ac:dyDescent="0.4">
      <c r="A61" s="41" t="s">
        <v>153</v>
      </c>
      <c r="B61" s="78"/>
      <c r="C61" s="36"/>
      <c r="D61" s="36"/>
      <c r="E61" s="36"/>
      <c r="F61" s="36"/>
      <c r="G61" s="36"/>
      <c r="H61" s="36"/>
      <c r="I61" s="36"/>
      <c r="J61" s="118">
        <f>SUM(C61:I61)</f>
        <v>0</v>
      </c>
      <c r="K61" s="91" t="s">
        <v>38</v>
      </c>
      <c r="L61" s="94"/>
      <c r="M61" s="170"/>
      <c r="N61" s="171"/>
      <c r="O61" s="172"/>
      <c r="P61" s="7"/>
    </row>
    <row r="62" spans="1:16" ht="34.5" customHeight="1" x14ac:dyDescent="0.4">
      <c r="A62" s="41" t="s">
        <v>154</v>
      </c>
      <c r="B62" s="103" t="s">
        <v>83</v>
      </c>
      <c r="C62" s="36"/>
      <c r="D62" s="36"/>
      <c r="E62" s="36"/>
      <c r="F62" s="36"/>
      <c r="G62" s="36"/>
      <c r="H62" s="36"/>
      <c r="I62" s="36"/>
      <c r="J62" s="241">
        <f>SUM(C62:I63)</f>
        <v>0</v>
      </c>
      <c r="K62" s="243" t="s">
        <v>38</v>
      </c>
      <c r="L62" s="94"/>
      <c r="M62" s="170"/>
      <c r="N62" s="171"/>
      <c r="O62" s="172"/>
      <c r="P62" s="7"/>
    </row>
    <row r="63" spans="1:16" ht="34.5" customHeight="1" x14ac:dyDescent="0.4">
      <c r="A63" s="41" t="s">
        <v>154</v>
      </c>
      <c r="B63" s="103" t="s">
        <v>84</v>
      </c>
      <c r="C63" s="36"/>
      <c r="D63" s="36"/>
      <c r="E63" s="36"/>
      <c r="F63" s="36"/>
      <c r="G63" s="36"/>
      <c r="H63" s="36"/>
      <c r="I63" s="36"/>
      <c r="J63" s="242"/>
      <c r="K63" s="244"/>
      <c r="L63" s="94"/>
      <c r="M63" s="170"/>
      <c r="N63" s="171"/>
      <c r="O63" s="172"/>
      <c r="P63" s="7"/>
    </row>
    <row r="64" spans="1:16" ht="34.5" customHeight="1" x14ac:dyDescent="0.4">
      <c r="A64" s="24" t="s">
        <v>51</v>
      </c>
      <c r="B64" s="27"/>
      <c r="C64" s="74"/>
      <c r="D64" s="74"/>
      <c r="E64" s="74"/>
      <c r="F64" s="74"/>
      <c r="G64" s="74"/>
      <c r="H64" s="74"/>
      <c r="I64" s="74"/>
      <c r="J64" s="118">
        <f>ROUNDDOWN(SUMIFS(C64:I64,C60:I60,"&gt;=50"),0)</f>
        <v>0</v>
      </c>
      <c r="K64" s="91" t="s">
        <v>39</v>
      </c>
      <c r="L64" s="98"/>
      <c r="M64" s="170"/>
      <c r="N64" s="171"/>
      <c r="O64" s="172"/>
      <c r="P64" s="7"/>
    </row>
    <row r="65" spans="1:16" ht="34.5" customHeight="1" x14ac:dyDescent="0.4">
      <c r="A65" s="24" t="s">
        <v>53</v>
      </c>
      <c r="B65" s="27"/>
      <c r="C65" s="74"/>
      <c r="D65" s="74"/>
      <c r="E65" s="74"/>
      <c r="F65" s="74"/>
      <c r="G65" s="74"/>
      <c r="H65" s="74"/>
      <c r="I65" s="74"/>
      <c r="J65" s="118">
        <f>ROUNDDOWN(SUMIFS(C65:I65,C60:I60,"&gt;=50"),0)</f>
        <v>0</v>
      </c>
      <c r="K65" s="91" t="s">
        <v>39</v>
      </c>
      <c r="L65" s="98"/>
      <c r="M65" s="170"/>
      <c r="N65" s="171"/>
      <c r="O65" s="172"/>
      <c r="P65" s="7"/>
    </row>
    <row r="66" spans="1:16" ht="31.5" customHeight="1" x14ac:dyDescent="0.4">
      <c r="A66" s="24"/>
      <c r="B66" s="27"/>
      <c r="C66" s="23">
        <f>I57+1</f>
        <v>44514</v>
      </c>
      <c r="D66" s="23">
        <f>C66+1</f>
        <v>44515</v>
      </c>
      <c r="E66" s="23">
        <f t="shared" si="0"/>
        <v>44516</v>
      </c>
      <c r="F66" s="23">
        <f t="shared" si="0"/>
        <v>44517</v>
      </c>
      <c r="G66" s="23">
        <f t="shared" si="0"/>
        <v>44518</v>
      </c>
      <c r="H66" s="23">
        <f t="shared" si="0"/>
        <v>44519</v>
      </c>
      <c r="I66" s="23">
        <f>H66+1</f>
        <v>44520</v>
      </c>
      <c r="J66" s="99"/>
      <c r="K66" s="100"/>
      <c r="L66" s="94"/>
      <c r="M66" s="193"/>
      <c r="N66" s="194"/>
      <c r="O66" s="195"/>
      <c r="P66" s="7"/>
    </row>
    <row r="67" spans="1:16" ht="34.5" customHeight="1" x14ac:dyDescent="0.4">
      <c r="A67" s="40" t="s">
        <v>59</v>
      </c>
      <c r="B67" s="103" t="s">
        <v>83</v>
      </c>
      <c r="C67" s="36"/>
      <c r="D67" s="36"/>
      <c r="E67" s="36"/>
      <c r="F67" s="36"/>
      <c r="G67" s="36"/>
      <c r="H67" s="36"/>
      <c r="I67" s="36"/>
      <c r="J67" s="185"/>
      <c r="K67" s="186"/>
      <c r="L67" s="189">
        <f>COUNTIF(C69:I69,"&gt;=50")</f>
        <v>0</v>
      </c>
      <c r="M67" s="170"/>
      <c r="N67" s="171"/>
      <c r="O67" s="172"/>
      <c r="P67" s="7"/>
    </row>
    <row r="68" spans="1:16" ht="34.5" customHeight="1" x14ac:dyDescent="0.4">
      <c r="A68" s="40" t="s">
        <v>59</v>
      </c>
      <c r="B68" s="103" t="s">
        <v>84</v>
      </c>
      <c r="C68" s="36"/>
      <c r="D68" s="36"/>
      <c r="E68" s="36"/>
      <c r="F68" s="36"/>
      <c r="G68" s="36"/>
      <c r="H68" s="36"/>
      <c r="I68" s="36"/>
      <c r="J68" s="187"/>
      <c r="K68" s="188"/>
      <c r="L68" s="190"/>
      <c r="M68" s="170"/>
      <c r="N68" s="171"/>
      <c r="O68" s="172"/>
      <c r="P68" s="7"/>
    </row>
    <row r="69" spans="1:16" ht="31.5" hidden="1" customHeight="1" x14ac:dyDescent="0.4">
      <c r="A69" s="40"/>
      <c r="B69" s="103"/>
      <c r="C69" s="36">
        <f>C67+C68</f>
        <v>0</v>
      </c>
      <c r="D69" s="36">
        <f t="shared" ref="D69:I69" si="8">D67+D68</f>
        <v>0</v>
      </c>
      <c r="E69" s="36">
        <f t="shared" si="8"/>
        <v>0</v>
      </c>
      <c r="F69" s="36">
        <f t="shared" si="8"/>
        <v>0</v>
      </c>
      <c r="G69" s="36">
        <f t="shared" si="8"/>
        <v>0</v>
      </c>
      <c r="H69" s="36">
        <f t="shared" si="8"/>
        <v>0</v>
      </c>
      <c r="I69" s="36">
        <f t="shared" si="8"/>
        <v>0</v>
      </c>
      <c r="J69" s="95"/>
      <c r="K69" s="96"/>
      <c r="L69" s="97"/>
      <c r="M69" s="170"/>
      <c r="N69" s="171"/>
      <c r="O69" s="172"/>
      <c r="P69" s="7"/>
    </row>
    <row r="70" spans="1:16" ht="34.5" customHeight="1" x14ac:dyDescent="0.4">
      <c r="A70" s="41" t="s">
        <v>153</v>
      </c>
      <c r="B70" s="78"/>
      <c r="C70" s="36"/>
      <c r="D70" s="36"/>
      <c r="E70" s="36"/>
      <c r="F70" s="36"/>
      <c r="G70" s="36"/>
      <c r="H70" s="36"/>
      <c r="I70" s="36"/>
      <c r="J70" s="118">
        <f>SUM(C70:I70)</f>
        <v>0</v>
      </c>
      <c r="K70" s="91" t="s">
        <v>38</v>
      </c>
      <c r="L70" s="94"/>
      <c r="M70" s="170"/>
      <c r="N70" s="171"/>
      <c r="O70" s="172"/>
      <c r="P70" s="7"/>
    </row>
    <row r="71" spans="1:16" ht="34.5" customHeight="1" x14ac:dyDescent="0.4">
      <c r="A71" s="41" t="s">
        <v>154</v>
      </c>
      <c r="B71" s="103" t="s">
        <v>83</v>
      </c>
      <c r="C71" s="36"/>
      <c r="D71" s="36"/>
      <c r="E71" s="36"/>
      <c r="F71" s="36"/>
      <c r="G71" s="36"/>
      <c r="H71" s="36"/>
      <c r="I71" s="36"/>
      <c r="J71" s="241">
        <f>SUM(C71:I72)</f>
        <v>0</v>
      </c>
      <c r="K71" s="243" t="s">
        <v>38</v>
      </c>
      <c r="L71" s="94"/>
      <c r="M71" s="170"/>
      <c r="N71" s="171"/>
      <c r="O71" s="172"/>
      <c r="P71" s="7"/>
    </row>
    <row r="72" spans="1:16" ht="34.5" customHeight="1" x14ac:dyDescent="0.4">
      <c r="A72" s="41" t="s">
        <v>154</v>
      </c>
      <c r="B72" s="103" t="s">
        <v>84</v>
      </c>
      <c r="C72" s="36"/>
      <c r="D72" s="36"/>
      <c r="E72" s="36"/>
      <c r="F72" s="36"/>
      <c r="G72" s="36"/>
      <c r="H72" s="36"/>
      <c r="I72" s="36"/>
      <c r="J72" s="242"/>
      <c r="K72" s="244"/>
      <c r="L72" s="94"/>
      <c r="M72" s="170"/>
      <c r="N72" s="171"/>
      <c r="O72" s="172"/>
      <c r="P72" s="7"/>
    </row>
    <row r="73" spans="1:16" ht="34.5" customHeight="1" x14ac:dyDescent="0.4">
      <c r="A73" s="24" t="s">
        <v>51</v>
      </c>
      <c r="B73" s="27"/>
      <c r="C73" s="74"/>
      <c r="D73" s="74"/>
      <c r="E73" s="74"/>
      <c r="F73" s="74"/>
      <c r="G73" s="74"/>
      <c r="H73" s="74"/>
      <c r="I73" s="74"/>
      <c r="J73" s="118">
        <f>ROUNDDOWN(SUMIFS(C73:I73,C69:I69,"&gt;=50"),0)</f>
        <v>0</v>
      </c>
      <c r="K73" s="91" t="s">
        <v>39</v>
      </c>
      <c r="L73" s="98"/>
      <c r="M73" s="170"/>
      <c r="N73" s="171"/>
      <c r="O73" s="172"/>
      <c r="P73" s="7"/>
    </row>
    <row r="74" spans="1:16" ht="34.5" customHeight="1" x14ac:dyDescent="0.4">
      <c r="A74" s="24" t="s">
        <v>53</v>
      </c>
      <c r="B74" s="27"/>
      <c r="C74" s="74"/>
      <c r="D74" s="74"/>
      <c r="E74" s="74"/>
      <c r="F74" s="74"/>
      <c r="G74" s="74"/>
      <c r="H74" s="74"/>
      <c r="I74" s="74"/>
      <c r="J74" s="118">
        <f>ROUNDDOWN(SUMIFS(C74:I74,C69:I69,"&gt;=50"),0)</f>
        <v>0</v>
      </c>
      <c r="K74" s="91" t="s">
        <v>39</v>
      </c>
      <c r="L74" s="98"/>
      <c r="M74" s="170"/>
      <c r="N74" s="171"/>
      <c r="O74" s="172"/>
      <c r="P74" s="7"/>
    </row>
    <row r="75" spans="1:16" ht="31.5" customHeight="1" x14ac:dyDescent="0.4">
      <c r="A75" s="24"/>
      <c r="B75" s="27"/>
      <c r="C75" s="23">
        <f>I66+1</f>
        <v>44521</v>
      </c>
      <c r="D75" s="23">
        <f>C75+1</f>
        <v>44522</v>
      </c>
      <c r="E75" s="23">
        <f t="shared" si="0"/>
        <v>44523</v>
      </c>
      <c r="F75" s="23">
        <f t="shared" si="0"/>
        <v>44524</v>
      </c>
      <c r="G75" s="23">
        <f t="shared" si="0"/>
        <v>44525</v>
      </c>
      <c r="H75" s="23">
        <f t="shared" si="0"/>
        <v>44526</v>
      </c>
      <c r="I75" s="23">
        <f>H75+1</f>
        <v>44527</v>
      </c>
      <c r="J75" s="92"/>
      <c r="K75" s="93"/>
      <c r="L75" s="94"/>
      <c r="M75" s="170"/>
      <c r="N75" s="171"/>
      <c r="O75" s="172"/>
      <c r="P75" s="7"/>
    </row>
    <row r="76" spans="1:16" ht="34.5" customHeight="1" x14ac:dyDescent="0.4">
      <c r="A76" s="40" t="s">
        <v>59</v>
      </c>
      <c r="B76" s="103" t="s">
        <v>83</v>
      </c>
      <c r="C76" s="36"/>
      <c r="D76" s="36"/>
      <c r="E76" s="36"/>
      <c r="F76" s="36"/>
      <c r="G76" s="36"/>
      <c r="H76" s="36"/>
      <c r="I76" s="36"/>
      <c r="J76" s="185"/>
      <c r="K76" s="186"/>
      <c r="L76" s="189">
        <f>COUNTIF(C78:I78,"&gt;=50")</f>
        <v>0</v>
      </c>
      <c r="M76" s="170"/>
      <c r="N76" s="171"/>
      <c r="O76" s="172"/>
      <c r="P76" s="7"/>
    </row>
    <row r="77" spans="1:16" ht="34.5" customHeight="1" x14ac:dyDescent="0.4">
      <c r="A77" s="40" t="s">
        <v>59</v>
      </c>
      <c r="B77" s="103" t="s">
        <v>84</v>
      </c>
      <c r="C77" s="36"/>
      <c r="D77" s="36"/>
      <c r="E77" s="36"/>
      <c r="F77" s="36"/>
      <c r="G77" s="36"/>
      <c r="H77" s="36"/>
      <c r="I77" s="36"/>
      <c r="J77" s="187"/>
      <c r="K77" s="188"/>
      <c r="L77" s="190"/>
      <c r="M77" s="170"/>
      <c r="N77" s="171"/>
      <c r="O77" s="172"/>
      <c r="P77" s="7"/>
    </row>
    <row r="78" spans="1:16" ht="31.5" hidden="1" customHeight="1" x14ac:dyDescent="0.4">
      <c r="A78" s="40"/>
      <c r="B78" s="103"/>
      <c r="C78" s="36">
        <f>C76+C77</f>
        <v>0</v>
      </c>
      <c r="D78" s="36">
        <f t="shared" ref="D78:I78" si="9">D76+D77</f>
        <v>0</v>
      </c>
      <c r="E78" s="36">
        <f t="shared" si="9"/>
        <v>0</v>
      </c>
      <c r="F78" s="36">
        <f t="shared" si="9"/>
        <v>0</v>
      </c>
      <c r="G78" s="36">
        <f t="shared" si="9"/>
        <v>0</v>
      </c>
      <c r="H78" s="36">
        <f t="shared" si="9"/>
        <v>0</v>
      </c>
      <c r="I78" s="36">
        <f t="shared" si="9"/>
        <v>0</v>
      </c>
      <c r="J78" s="95"/>
      <c r="K78" s="96"/>
      <c r="L78" s="97"/>
      <c r="M78" s="170"/>
      <c r="N78" s="171"/>
      <c r="O78" s="172"/>
      <c r="P78" s="7"/>
    </row>
    <row r="79" spans="1:16" ht="34.5" customHeight="1" x14ac:dyDescent="0.4">
      <c r="A79" s="41" t="s">
        <v>153</v>
      </c>
      <c r="B79" s="78"/>
      <c r="C79" s="36"/>
      <c r="D79" s="36"/>
      <c r="E79" s="36"/>
      <c r="F79" s="36"/>
      <c r="G79" s="36"/>
      <c r="H79" s="36"/>
      <c r="I79" s="36"/>
      <c r="J79" s="118">
        <f>SUM(C79:I79)</f>
        <v>0</v>
      </c>
      <c r="K79" s="91" t="s">
        <v>38</v>
      </c>
      <c r="L79" s="94"/>
      <c r="M79" s="170"/>
      <c r="N79" s="171"/>
      <c r="O79" s="172"/>
      <c r="P79" s="7"/>
    </row>
    <row r="80" spans="1:16" ht="34.5" customHeight="1" x14ac:dyDescent="0.4">
      <c r="A80" s="41" t="s">
        <v>154</v>
      </c>
      <c r="B80" s="103" t="s">
        <v>83</v>
      </c>
      <c r="C80" s="36"/>
      <c r="D80" s="36"/>
      <c r="E80" s="36"/>
      <c r="F80" s="36"/>
      <c r="G80" s="36"/>
      <c r="H80" s="36"/>
      <c r="I80" s="36"/>
      <c r="J80" s="241">
        <f>SUM(C80:I81)</f>
        <v>0</v>
      </c>
      <c r="K80" s="243" t="s">
        <v>38</v>
      </c>
      <c r="L80" s="94"/>
      <c r="M80" s="170"/>
      <c r="N80" s="171"/>
      <c r="O80" s="172"/>
      <c r="P80" s="7"/>
    </row>
    <row r="81" spans="1:16" ht="34.5" customHeight="1" x14ac:dyDescent="0.4">
      <c r="A81" s="41" t="s">
        <v>154</v>
      </c>
      <c r="B81" s="103" t="s">
        <v>84</v>
      </c>
      <c r="C81" s="36"/>
      <c r="D81" s="36"/>
      <c r="E81" s="36"/>
      <c r="F81" s="36"/>
      <c r="G81" s="36"/>
      <c r="H81" s="36"/>
      <c r="I81" s="36"/>
      <c r="J81" s="242"/>
      <c r="K81" s="244"/>
      <c r="L81" s="94"/>
      <c r="M81" s="170"/>
      <c r="N81" s="171"/>
      <c r="O81" s="172"/>
      <c r="P81" s="7"/>
    </row>
    <row r="82" spans="1:16" ht="34.5" customHeight="1" x14ac:dyDescent="0.4">
      <c r="A82" s="24" t="s">
        <v>51</v>
      </c>
      <c r="B82" s="27"/>
      <c r="C82" s="74"/>
      <c r="D82" s="74"/>
      <c r="E82" s="74"/>
      <c r="F82" s="74"/>
      <c r="G82" s="74"/>
      <c r="H82" s="74"/>
      <c r="I82" s="74"/>
      <c r="J82" s="118">
        <f>ROUNDDOWN(SUMIFS(C82:I82,C78:I78,"&gt;=50"),0)</f>
        <v>0</v>
      </c>
      <c r="K82" s="91" t="s">
        <v>39</v>
      </c>
      <c r="L82" s="98"/>
      <c r="M82" s="170"/>
      <c r="N82" s="171"/>
      <c r="O82" s="172"/>
      <c r="P82" s="7"/>
    </row>
    <row r="83" spans="1:16" ht="34.5" customHeight="1" x14ac:dyDescent="0.4">
      <c r="A83" s="24" t="s">
        <v>53</v>
      </c>
      <c r="B83" s="27"/>
      <c r="C83" s="74"/>
      <c r="D83" s="74"/>
      <c r="E83" s="74"/>
      <c r="F83" s="74"/>
      <c r="G83" s="74"/>
      <c r="H83" s="74"/>
      <c r="I83" s="74"/>
      <c r="J83" s="118">
        <f>ROUNDDOWN(SUMIFS(C83:I83,C78:I78,"&gt;=50"),0)</f>
        <v>0</v>
      </c>
      <c r="K83" s="91" t="s">
        <v>39</v>
      </c>
      <c r="L83" s="98"/>
      <c r="M83" s="170"/>
      <c r="N83" s="171"/>
      <c r="O83" s="172"/>
      <c r="P83" s="7"/>
    </row>
    <row r="84" spans="1:16" ht="31.5" customHeight="1" x14ac:dyDescent="0.4">
      <c r="A84" s="24"/>
      <c r="B84" s="27"/>
      <c r="C84" s="23">
        <f>I75+1</f>
        <v>44528</v>
      </c>
      <c r="D84" s="23">
        <f>C84+1</f>
        <v>44529</v>
      </c>
      <c r="E84" s="23">
        <f t="shared" si="0"/>
        <v>44530</v>
      </c>
      <c r="F84" s="23">
        <f t="shared" si="0"/>
        <v>44531</v>
      </c>
      <c r="G84" s="23">
        <f t="shared" si="0"/>
        <v>44532</v>
      </c>
      <c r="H84" s="23">
        <f t="shared" si="0"/>
        <v>44533</v>
      </c>
      <c r="I84" s="23">
        <f>H84+1</f>
        <v>44534</v>
      </c>
      <c r="J84" s="92"/>
      <c r="K84" s="93"/>
      <c r="L84" s="94"/>
      <c r="M84" s="170"/>
      <c r="N84" s="171"/>
      <c r="O84" s="172"/>
      <c r="P84" s="7"/>
    </row>
    <row r="85" spans="1:16" ht="34.5" customHeight="1" x14ac:dyDescent="0.4">
      <c r="A85" s="40" t="s">
        <v>59</v>
      </c>
      <c r="B85" s="103" t="s">
        <v>83</v>
      </c>
      <c r="C85" s="36"/>
      <c r="D85" s="36"/>
      <c r="E85" s="36"/>
      <c r="F85" s="36"/>
      <c r="G85" s="36"/>
      <c r="H85" s="36"/>
      <c r="I85" s="36"/>
      <c r="J85" s="185"/>
      <c r="K85" s="186"/>
      <c r="L85" s="189">
        <f>COUNTIF(C87:I87,"&gt;=50")</f>
        <v>0</v>
      </c>
      <c r="M85" s="170"/>
      <c r="N85" s="171"/>
      <c r="O85" s="172"/>
      <c r="P85" s="7"/>
    </row>
    <row r="86" spans="1:16" ht="34.5" customHeight="1" x14ac:dyDescent="0.4">
      <c r="A86" s="40" t="s">
        <v>59</v>
      </c>
      <c r="B86" s="103" t="s">
        <v>84</v>
      </c>
      <c r="C86" s="36"/>
      <c r="D86" s="36"/>
      <c r="E86" s="36"/>
      <c r="F86" s="36"/>
      <c r="G86" s="36"/>
      <c r="H86" s="36"/>
      <c r="I86" s="36"/>
      <c r="J86" s="187"/>
      <c r="K86" s="188"/>
      <c r="L86" s="190"/>
      <c r="M86" s="170"/>
      <c r="N86" s="171"/>
      <c r="O86" s="172"/>
      <c r="P86" s="7"/>
    </row>
    <row r="87" spans="1:16" ht="31.5" hidden="1" customHeight="1" x14ac:dyDescent="0.4">
      <c r="A87" s="40"/>
      <c r="B87" s="103"/>
      <c r="C87" s="36">
        <f>C85+C86</f>
        <v>0</v>
      </c>
      <c r="D87" s="36">
        <f t="shared" ref="D87:I87" si="10">D85+D86</f>
        <v>0</v>
      </c>
      <c r="E87" s="36">
        <f t="shared" si="10"/>
        <v>0</v>
      </c>
      <c r="F87" s="36">
        <f t="shared" si="10"/>
        <v>0</v>
      </c>
      <c r="G87" s="36">
        <f t="shared" si="10"/>
        <v>0</v>
      </c>
      <c r="H87" s="36">
        <f t="shared" si="10"/>
        <v>0</v>
      </c>
      <c r="I87" s="36">
        <f t="shared" si="10"/>
        <v>0</v>
      </c>
      <c r="J87" s="37"/>
      <c r="K87" s="35"/>
      <c r="L87" s="38"/>
      <c r="M87" s="170"/>
      <c r="N87" s="171"/>
      <c r="O87" s="172"/>
      <c r="P87" s="7"/>
    </row>
    <row r="88" spans="1:16" ht="34.5" customHeight="1" x14ac:dyDescent="0.4">
      <c r="A88" s="41" t="s">
        <v>153</v>
      </c>
      <c r="B88" s="78"/>
      <c r="C88" s="36"/>
      <c r="D88" s="36"/>
      <c r="E88" s="36"/>
      <c r="F88" s="124"/>
      <c r="G88" s="124"/>
      <c r="H88" s="124"/>
      <c r="I88" s="124"/>
      <c r="J88" s="118">
        <f>SUM(C88:E88)</f>
        <v>0</v>
      </c>
      <c r="K88" s="91" t="s">
        <v>38</v>
      </c>
      <c r="L88" s="26"/>
      <c r="M88" s="170"/>
      <c r="N88" s="171"/>
      <c r="O88" s="172"/>
      <c r="P88" s="7"/>
    </row>
    <row r="89" spans="1:16" ht="34.5" customHeight="1" x14ac:dyDescent="0.4">
      <c r="A89" s="41" t="s">
        <v>154</v>
      </c>
      <c r="B89" s="103" t="s">
        <v>83</v>
      </c>
      <c r="C89" s="36"/>
      <c r="D89" s="36"/>
      <c r="E89" s="36"/>
      <c r="F89" s="124"/>
      <c r="G89" s="124"/>
      <c r="H89" s="124"/>
      <c r="I89" s="124"/>
      <c r="J89" s="241">
        <f>SUM(C89:E90)</f>
        <v>0</v>
      </c>
      <c r="K89" s="243" t="s">
        <v>38</v>
      </c>
      <c r="L89" s="26"/>
      <c r="M89" s="170"/>
      <c r="N89" s="171"/>
      <c r="O89" s="172"/>
      <c r="P89" s="7"/>
    </row>
    <row r="90" spans="1:16" ht="34.5" customHeight="1" x14ac:dyDescent="0.4">
      <c r="A90" s="41" t="s">
        <v>154</v>
      </c>
      <c r="B90" s="103" t="s">
        <v>84</v>
      </c>
      <c r="C90" s="36"/>
      <c r="D90" s="36"/>
      <c r="E90" s="36"/>
      <c r="F90" s="124"/>
      <c r="G90" s="124"/>
      <c r="H90" s="124"/>
      <c r="I90" s="124"/>
      <c r="J90" s="242"/>
      <c r="K90" s="244"/>
      <c r="L90" s="26"/>
      <c r="M90" s="170"/>
      <c r="N90" s="171"/>
      <c r="O90" s="172"/>
      <c r="P90" s="7"/>
    </row>
    <row r="91" spans="1:16" ht="34.5" customHeight="1" x14ac:dyDescent="0.4">
      <c r="A91" s="24" t="s">
        <v>51</v>
      </c>
      <c r="B91" s="27"/>
      <c r="C91" s="74"/>
      <c r="D91" s="74"/>
      <c r="E91" s="74"/>
      <c r="F91" s="74"/>
      <c r="G91" s="74"/>
      <c r="H91" s="74"/>
      <c r="I91" s="74"/>
      <c r="J91" s="118">
        <f>ROUNDDOWN(SUMIFS(C91:I91,C87:I87,"&gt;=50"),0)</f>
        <v>0</v>
      </c>
      <c r="K91" s="91" t="s">
        <v>39</v>
      </c>
      <c r="L91" s="27"/>
      <c r="M91" s="170"/>
      <c r="N91" s="171"/>
      <c r="O91" s="172"/>
      <c r="P91" s="7"/>
    </row>
    <row r="92" spans="1:16" ht="34.5" customHeight="1" x14ac:dyDescent="0.4">
      <c r="A92" s="24" t="s">
        <v>53</v>
      </c>
      <c r="B92" s="27"/>
      <c r="C92" s="74"/>
      <c r="D92" s="74"/>
      <c r="E92" s="74"/>
      <c r="F92" s="74"/>
      <c r="G92" s="74"/>
      <c r="H92" s="74"/>
      <c r="I92" s="74"/>
      <c r="J92" s="118">
        <f>ROUNDDOWN(SUMIFS(C92:I92,C87:I87,"&gt;=50"),0)</f>
        <v>0</v>
      </c>
      <c r="K92" s="91" t="s">
        <v>39</v>
      </c>
      <c r="L92" s="27"/>
      <c r="M92" s="170"/>
      <c r="N92" s="171"/>
      <c r="O92" s="172"/>
      <c r="P92" s="7"/>
    </row>
    <row r="93" spans="1:16" ht="120" customHeight="1" x14ac:dyDescent="0.4">
      <c r="A93" s="22"/>
      <c r="B93" s="22"/>
      <c r="C93" s="22"/>
      <c r="D93" s="22"/>
    </row>
    <row r="94" spans="1:16" ht="34.5" customHeight="1" x14ac:dyDescent="0.4">
      <c r="A94" s="196" t="s">
        <v>118</v>
      </c>
      <c r="B94" s="197"/>
      <c r="C94" s="198"/>
      <c r="D94" s="199">
        <f>SUM(C9:I10,C18:I19,C27:I28,C36:I37,C45:I46,C58:I59,C67:I68,C76:I77,C85:I86)</f>
        <v>0</v>
      </c>
      <c r="E94" s="200"/>
      <c r="F94" s="91" t="s">
        <v>38</v>
      </c>
      <c r="H94" s="201" t="s">
        <v>71</v>
      </c>
      <c r="I94" s="201"/>
      <c r="J94" s="201"/>
      <c r="K94" s="201"/>
      <c r="L94" s="201"/>
      <c r="M94" s="118">
        <f>SUM(J15,J24,J33,J42,J51,J64,J73,J82,J91)</f>
        <v>0</v>
      </c>
      <c r="N94" s="91" t="s">
        <v>39</v>
      </c>
    </row>
    <row r="95" spans="1:16" ht="34.5" customHeight="1" x14ac:dyDescent="0.4">
      <c r="A95" s="196" t="s">
        <v>119</v>
      </c>
      <c r="B95" s="197"/>
      <c r="C95" s="198"/>
      <c r="D95" s="199">
        <f>SUM(J12,J21,J30,J39,J48,J61,J70,J79,J88)</f>
        <v>0</v>
      </c>
      <c r="E95" s="200"/>
      <c r="F95" s="91" t="s">
        <v>38</v>
      </c>
      <c r="H95" s="201" t="s">
        <v>72</v>
      </c>
      <c r="I95" s="201"/>
      <c r="J95" s="201"/>
      <c r="K95" s="201"/>
      <c r="L95" s="201"/>
      <c r="M95" s="118">
        <f>SUM(J16,J25,J34,J43,J52,J65,J74,J83,J92)</f>
        <v>0</v>
      </c>
      <c r="N95" s="91" t="s">
        <v>39</v>
      </c>
    </row>
    <row r="96" spans="1:16" ht="34.5" customHeight="1" x14ac:dyDescent="0.4">
      <c r="A96" s="196" t="s">
        <v>120</v>
      </c>
      <c r="B96" s="197"/>
      <c r="C96" s="198"/>
      <c r="D96" s="199">
        <f>SUM(J13,J22,J31,J40,J49,J62,J71,J80,J89)</f>
        <v>0</v>
      </c>
      <c r="E96" s="200"/>
      <c r="F96" s="91" t="s">
        <v>38</v>
      </c>
    </row>
    <row r="97" spans="1:16" ht="39" customHeight="1" x14ac:dyDescent="0.4">
      <c r="A97" s="22"/>
      <c r="B97" s="22"/>
      <c r="J97" s="28"/>
      <c r="K97" s="34"/>
      <c r="O97" s="71" t="s">
        <v>155</v>
      </c>
    </row>
    <row r="98" spans="1:16" ht="32.25" customHeight="1" x14ac:dyDescent="0.4">
      <c r="A98" s="83" t="s">
        <v>89</v>
      </c>
      <c r="B98" s="83"/>
      <c r="C98" s="42"/>
      <c r="D98" s="42"/>
      <c r="E98" s="42"/>
      <c r="F98" s="42"/>
      <c r="G98" s="42"/>
      <c r="H98" s="42"/>
      <c r="I98" s="42"/>
      <c r="J98" s="42"/>
      <c r="K98" s="42"/>
      <c r="L98" s="42"/>
      <c r="N98" s="42"/>
    </row>
    <row r="99" spans="1:16" ht="20.100000000000001" customHeight="1" thickBot="1" x14ac:dyDescent="0.45">
      <c r="A99" s="83"/>
      <c r="B99" s="83"/>
      <c r="C99" s="42"/>
      <c r="D99" s="42"/>
      <c r="E99" s="42"/>
      <c r="F99" s="42"/>
      <c r="G99" s="42"/>
      <c r="H99" s="42"/>
      <c r="I99" s="42"/>
      <c r="J99" s="42"/>
      <c r="K99" s="42"/>
      <c r="L99" s="42"/>
      <c r="N99" s="42"/>
    </row>
    <row r="100" spans="1:16" ht="42" customHeight="1" thickBot="1" x14ac:dyDescent="0.45">
      <c r="A100" s="81" t="s">
        <v>86</v>
      </c>
      <c r="B100" s="83"/>
      <c r="C100" s="42"/>
      <c r="D100" s="42"/>
      <c r="E100" s="42"/>
      <c r="F100" s="42"/>
      <c r="G100" s="42"/>
      <c r="H100" s="42"/>
      <c r="I100" s="42"/>
      <c r="J100" s="42"/>
      <c r="K100" s="42"/>
      <c r="L100" s="42"/>
      <c r="N100" s="42"/>
      <c r="O100" s="75"/>
      <c r="P100" s="76"/>
    </row>
    <row r="101" spans="1:16" ht="39" customHeight="1" thickBot="1" x14ac:dyDescent="0.45">
      <c r="A101" s="83"/>
      <c r="B101" s="83"/>
      <c r="C101" s="42"/>
      <c r="D101" s="42"/>
      <c r="E101" s="42"/>
      <c r="F101" s="42"/>
      <c r="G101" s="42"/>
      <c r="H101" s="42"/>
      <c r="I101" s="42"/>
      <c r="J101" s="42"/>
      <c r="K101" s="42"/>
      <c r="L101" s="42"/>
      <c r="N101" s="42"/>
      <c r="O101" s="75"/>
      <c r="P101" s="75"/>
    </row>
    <row r="102" spans="1:16" ht="42" customHeight="1" thickBot="1" x14ac:dyDescent="0.45">
      <c r="A102" s="83" t="s">
        <v>85</v>
      </c>
      <c r="B102" s="83"/>
      <c r="C102" s="42"/>
      <c r="D102" s="42"/>
      <c r="F102" s="83"/>
      <c r="N102" s="83" t="s">
        <v>107</v>
      </c>
      <c r="P102" s="82"/>
    </row>
    <row r="103" spans="1:16" ht="39" customHeight="1" thickBot="1" x14ac:dyDescent="0.45">
      <c r="A103" s="83"/>
      <c r="B103" s="83"/>
      <c r="C103" s="42"/>
      <c r="D103" s="42"/>
      <c r="F103" s="83"/>
      <c r="H103" s="83"/>
      <c r="I103" s="42"/>
      <c r="J103" s="42"/>
      <c r="K103" s="42"/>
      <c r="L103" s="42"/>
      <c r="N103" s="42"/>
      <c r="O103" s="42"/>
      <c r="P103" s="90" t="s">
        <v>115</v>
      </c>
    </row>
    <row r="104" spans="1:16" ht="42" customHeight="1" thickBot="1" x14ac:dyDescent="0.45">
      <c r="A104" s="83" t="s">
        <v>108</v>
      </c>
      <c r="B104" s="83"/>
      <c r="C104" s="76"/>
      <c r="D104" s="42"/>
      <c r="E104" s="42"/>
      <c r="F104" s="42"/>
      <c r="G104" s="42"/>
      <c r="H104" s="42"/>
      <c r="I104" s="42"/>
      <c r="J104" s="42"/>
      <c r="K104" s="42"/>
      <c r="L104" s="42"/>
      <c r="N104" s="42"/>
      <c r="O104" s="42"/>
    </row>
    <row r="105" spans="1:16" ht="39" customHeight="1" thickBot="1" x14ac:dyDescent="0.45">
      <c r="A105" s="83"/>
      <c r="B105" s="83"/>
      <c r="C105" s="75"/>
      <c r="D105" s="42"/>
      <c r="E105" s="42"/>
      <c r="F105" s="42"/>
      <c r="G105" s="42"/>
      <c r="H105" s="42"/>
      <c r="I105" s="42"/>
      <c r="J105" s="42"/>
      <c r="K105" s="42"/>
      <c r="L105" s="42"/>
      <c r="N105" s="42"/>
      <c r="O105" s="42"/>
    </row>
    <row r="106" spans="1:16" ht="42" customHeight="1" thickBot="1" x14ac:dyDescent="0.45">
      <c r="A106" s="86" t="s">
        <v>116</v>
      </c>
      <c r="B106" s="86"/>
      <c r="C106" s="87"/>
      <c r="D106" s="87"/>
      <c r="E106" s="87"/>
      <c r="F106" s="87"/>
      <c r="G106" s="87"/>
      <c r="H106" s="87"/>
      <c r="I106" s="87"/>
      <c r="J106" s="42"/>
      <c r="K106" s="42"/>
      <c r="L106" s="42"/>
      <c r="M106" s="42"/>
      <c r="N106" s="83" t="s">
        <v>107</v>
      </c>
      <c r="P106" s="82"/>
    </row>
    <row r="107" spans="1:16" ht="39" customHeight="1" thickBot="1" x14ac:dyDescent="0.45">
      <c r="A107" s="83"/>
      <c r="B107" s="83"/>
      <c r="C107" s="42"/>
      <c r="D107" s="42"/>
      <c r="F107" s="83"/>
      <c r="H107" s="83"/>
      <c r="I107" s="42"/>
      <c r="J107" s="42"/>
      <c r="K107" s="42"/>
      <c r="L107" s="42"/>
      <c r="N107" s="42"/>
      <c r="O107" s="42"/>
      <c r="P107" s="90" t="s">
        <v>114</v>
      </c>
    </row>
    <row r="108" spans="1:16" ht="42" customHeight="1" thickBot="1" x14ac:dyDescent="0.45">
      <c r="A108" s="83" t="s">
        <v>108</v>
      </c>
      <c r="B108" s="83"/>
      <c r="C108" s="76"/>
      <c r="D108" s="42"/>
      <c r="E108" s="42"/>
      <c r="F108" s="42"/>
      <c r="G108" s="42"/>
      <c r="H108" s="42"/>
      <c r="I108" s="42"/>
      <c r="J108" s="42"/>
      <c r="K108" s="42"/>
      <c r="L108" s="42"/>
      <c r="N108" s="42"/>
      <c r="O108" s="75"/>
    </row>
    <row r="109" spans="1:16" ht="39" customHeight="1" thickBot="1" x14ac:dyDescent="0.45">
      <c r="A109" s="83"/>
      <c r="B109" s="83"/>
      <c r="C109" s="75"/>
      <c r="D109" s="42"/>
      <c r="E109" s="42"/>
      <c r="F109" s="42"/>
      <c r="G109" s="42"/>
      <c r="H109" s="42"/>
      <c r="I109" s="42"/>
      <c r="J109" s="42"/>
      <c r="K109" s="42"/>
      <c r="L109" s="42"/>
      <c r="N109" s="42"/>
      <c r="O109" s="75"/>
    </row>
    <row r="110" spans="1:16" ht="42" customHeight="1" thickBot="1" x14ac:dyDescent="0.45">
      <c r="A110" s="162" t="s">
        <v>117</v>
      </c>
      <c r="B110" s="162"/>
      <c r="C110" s="162"/>
      <c r="D110" s="162"/>
      <c r="E110" s="162"/>
      <c r="F110" s="162"/>
      <c r="G110" s="162"/>
      <c r="H110" s="162"/>
      <c r="I110" s="162"/>
      <c r="J110" s="162"/>
      <c r="K110" s="162"/>
      <c r="L110" s="162"/>
      <c r="M110" s="162"/>
      <c r="N110" s="83" t="s">
        <v>107</v>
      </c>
      <c r="P110" s="82"/>
    </row>
    <row r="111" spans="1:16" ht="25.5" customHeight="1" x14ac:dyDescent="0.4">
      <c r="A111" s="162"/>
      <c r="B111" s="162"/>
      <c r="C111" s="162"/>
      <c r="D111" s="162"/>
      <c r="E111" s="162"/>
      <c r="F111" s="162"/>
      <c r="G111" s="162"/>
      <c r="H111" s="162"/>
      <c r="I111" s="162"/>
      <c r="J111" s="162"/>
      <c r="K111" s="162"/>
      <c r="L111" s="162"/>
      <c r="M111" s="162"/>
      <c r="N111" s="83"/>
      <c r="P111" s="89"/>
    </row>
    <row r="112" spans="1:16" ht="42" customHeight="1" x14ac:dyDescent="0.4">
      <c r="A112" s="163" t="s">
        <v>122</v>
      </c>
      <c r="B112" s="163"/>
      <c r="C112" s="163"/>
      <c r="D112" s="163"/>
      <c r="E112" s="163"/>
      <c r="F112" s="163"/>
      <c r="G112" s="163"/>
      <c r="H112" s="163"/>
      <c r="I112" s="163"/>
      <c r="J112" s="163"/>
      <c r="K112" s="163"/>
      <c r="L112" s="163"/>
      <c r="M112" s="163"/>
      <c r="N112" s="42"/>
    </row>
    <row r="113" spans="1:16" ht="42" customHeight="1" x14ac:dyDescent="0.4">
      <c r="A113" s="163"/>
      <c r="B113" s="163"/>
      <c r="C113" s="163"/>
      <c r="D113" s="163"/>
      <c r="E113" s="163"/>
      <c r="F113" s="163"/>
      <c r="G113" s="163"/>
      <c r="H113" s="163"/>
      <c r="I113" s="163"/>
      <c r="J113" s="163"/>
      <c r="K113" s="163"/>
      <c r="L113" s="163"/>
      <c r="M113" s="163"/>
      <c r="N113" s="42"/>
    </row>
    <row r="114" spans="1:16" ht="19.5" customHeight="1" x14ac:dyDescent="0.4">
      <c r="A114" s="83"/>
      <c r="B114" s="83"/>
      <c r="C114" s="42"/>
      <c r="D114" s="42"/>
      <c r="E114" s="42"/>
      <c r="F114" s="42"/>
      <c r="G114" s="42"/>
      <c r="H114" s="42"/>
      <c r="I114" s="42"/>
      <c r="J114" s="42"/>
      <c r="K114" s="42"/>
      <c r="L114" s="42"/>
      <c r="N114" s="42"/>
      <c r="O114" s="75"/>
    </row>
    <row r="115" spans="1:16" ht="42" customHeight="1" x14ac:dyDescent="0.4">
      <c r="A115" s="80" t="s">
        <v>90</v>
      </c>
      <c r="B115" s="80"/>
      <c r="C115" s="42"/>
      <c r="D115" s="42"/>
      <c r="E115" s="42"/>
      <c r="F115" s="42"/>
      <c r="G115" s="42"/>
      <c r="H115" s="42"/>
      <c r="I115" s="42"/>
      <c r="J115" s="42"/>
      <c r="K115" s="42"/>
      <c r="L115" s="42"/>
      <c r="N115" s="42"/>
      <c r="O115" s="75"/>
      <c r="P115" s="75"/>
    </row>
    <row r="116" spans="1:16" ht="42" customHeight="1" x14ac:dyDescent="0.4">
      <c r="A116" s="83" t="s">
        <v>93</v>
      </c>
      <c r="B116" s="83"/>
      <c r="C116" s="42"/>
      <c r="D116" s="42"/>
      <c r="E116" s="42"/>
      <c r="F116" s="42"/>
      <c r="G116" s="42"/>
      <c r="H116" s="42"/>
      <c r="I116" s="42"/>
      <c r="J116" s="42"/>
      <c r="K116" s="42"/>
      <c r="L116" s="42"/>
      <c r="N116" s="42"/>
      <c r="O116" s="75"/>
      <c r="P116" s="75"/>
    </row>
    <row r="117" spans="1:16" ht="42" customHeight="1" x14ac:dyDescent="0.4">
      <c r="A117" s="83" t="s">
        <v>94</v>
      </c>
      <c r="B117" s="83"/>
      <c r="C117" s="42"/>
      <c r="D117" s="42"/>
      <c r="E117" s="42"/>
      <c r="F117" s="42"/>
      <c r="G117" s="42"/>
      <c r="H117" s="42"/>
      <c r="I117" s="42"/>
      <c r="J117" s="42"/>
      <c r="K117" s="42"/>
      <c r="L117" s="42"/>
      <c r="N117" s="42"/>
      <c r="O117" s="75"/>
      <c r="P117" s="75"/>
    </row>
    <row r="118" spans="1:16" ht="42" customHeight="1" x14ac:dyDescent="0.4">
      <c r="A118" s="156" t="s">
        <v>98</v>
      </c>
      <c r="B118" s="156"/>
      <c r="C118" s="156"/>
      <c r="D118" s="156"/>
      <c r="E118" s="156"/>
      <c r="F118" s="156"/>
      <c r="G118" s="156"/>
      <c r="H118" s="156"/>
      <c r="I118" s="156"/>
      <c r="J118" s="156"/>
      <c r="K118" s="156"/>
      <c r="L118" s="156"/>
      <c r="M118" s="156"/>
      <c r="N118" s="156"/>
      <c r="O118" s="156"/>
      <c r="P118" s="75"/>
    </row>
    <row r="119" spans="1:16" ht="42" customHeight="1" x14ac:dyDescent="0.4">
      <c r="A119" s="83" t="s">
        <v>99</v>
      </c>
      <c r="B119" s="83"/>
      <c r="C119" s="83"/>
      <c r="D119" s="83"/>
      <c r="E119" s="83"/>
      <c r="F119" s="83"/>
      <c r="G119" s="83"/>
      <c r="H119" s="83"/>
      <c r="I119" s="83"/>
      <c r="J119" s="83"/>
      <c r="K119" s="83"/>
      <c r="L119" s="83"/>
      <c r="M119" s="83"/>
      <c r="N119" s="83"/>
      <c r="O119" s="83"/>
      <c r="P119" s="75"/>
    </row>
    <row r="120" spans="1:16" ht="42" customHeight="1" x14ac:dyDescent="0.4">
      <c r="A120" s="83" t="s">
        <v>100</v>
      </c>
      <c r="B120" s="83"/>
      <c r="C120" s="83"/>
      <c r="D120" s="83"/>
      <c r="E120" s="83"/>
      <c r="F120" s="83"/>
      <c r="G120" s="83"/>
      <c r="H120" s="83"/>
      <c r="I120" s="83"/>
      <c r="J120" s="83"/>
      <c r="K120" s="83"/>
      <c r="L120" s="83"/>
      <c r="M120" s="83"/>
      <c r="N120" s="83"/>
      <c r="O120" s="83"/>
      <c r="P120" s="75"/>
    </row>
    <row r="121" spans="1:16" ht="42" customHeight="1" x14ac:dyDescent="0.4">
      <c r="A121" s="83" t="s">
        <v>101</v>
      </c>
      <c r="B121" s="83"/>
      <c r="C121" s="83"/>
      <c r="D121" s="83"/>
      <c r="E121" s="83"/>
      <c r="F121" s="83"/>
      <c r="G121" s="83"/>
      <c r="H121" s="83"/>
      <c r="I121" s="83"/>
      <c r="J121" s="83"/>
      <c r="K121" s="83"/>
      <c r="L121" s="83"/>
      <c r="M121" s="83"/>
      <c r="N121" s="83"/>
      <c r="O121" s="83"/>
      <c r="P121" s="75"/>
    </row>
    <row r="122" spans="1:16" ht="25.5" customHeight="1" x14ac:dyDescent="0.4">
      <c r="A122" s="83"/>
      <c r="B122" s="83"/>
      <c r="C122" s="83"/>
      <c r="D122" s="83"/>
      <c r="E122" s="83"/>
      <c r="F122" s="83"/>
      <c r="G122" s="83"/>
      <c r="H122" s="83"/>
      <c r="I122" s="83"/>
      <c r="J122" s="83"/>
      <c r="K122" s="83"/>
      <c r="L122" s="83"/>
      <c r="M122" s="83"/>
      <c r="N122" s="83"/>
      <c r="O122" s="83"/>
      <c r="P122" s="75"/>
    </row>
    <row r="123" spans="1:16" ht="42" customHeight="1" x14ac:dyDescent="0.4">
      <c r="A123" s="83" t="s">
        <v>110</v>
      </c>
      <c r="B123" s="83"/>
      <c r="C123" s="42"/>
      <c r="D123" s="42"/>
      <c r="E123" s="42"/>
      <c r="F123" s="42"/>
      <c r="G123" s="42"/>
      <c r="H123" s="42"/>
      <c r="I123" s="42"/>
      <c r="J123" s="42"/>
      <c r="K123" s="42"/>
      <c r="L123" s="42"/>
      <c r="N123" s="42"/>
      <c r="O123" s="75"/>
      <c r="P123" s="75"/>
    </row>
    <row r="124" spans="1:16" ht="42" customHeight="1" x14ac:dyDescent="0.4">
      <c r="A124" s="39" t="s">
        <v>109</v>
      </c>
      <c r="B124" s="157"/>
      <c r="C124" s="158"/>
      <c r="D124" s="158"/>
      <c r="E124" s="158"/>
      <c r="F124" s="158"/>
      <c r="G124" s="158"/>
      <c r="H124" s="158"/>
      <c r="I124" s="158"/>
      <c r="J124" s="158"/>
      <c r="K124" s="158"/>
      <c r="L124" s="158"/>
      <c r="M124" s="159"/>
      <c r="N124" s="42"/>
      <c r="O124" s="75"/>
      <c r="P124" s="75"/>
    </row>
    <row r="125" spans="1:16" ht="42" customHeight="1" x14ac:dyDescent="0.4">
      <c r="A125" s="18"/>
      <c r="B125" s="84" t="s">
        <v>111</v>
      </c>
      <c r="N125" s="7"/>
    </row>
    <row r="126" spans="1:16" ht="42" customHeight="1" x14ac:dyDescent="0.4">
      <c r="A126" s="83" t="s">
        <v>112</v>
      </c>
      <c r="B126" s="83"/>
      <c r="C126" s="42"/>
      <c r="D126" s="42"/>
      <c r="E126" s="42"/>
      <c r="F126" s="42"/>
      <c r="G126" s="42"/>
      <c r="H126" s="42"/>
      <c r="I126" s="42"/>
      <c r="J126" s="42"/>
      <c r="K126" s="42"/>
      <c r="L126" s="42"/>
      <c r="N126" s="42"/>
      <c r="O126" s="75"/>
      <c r="P126" s="75"/>
    </row>
    <row r="127" spans="1:16" ht="42" customHeight="1" x14ac:dyDescent="0.4">
      <c r="A127" s="39" t="s">
        <v>109</v>
      </c>
      <c r="B127" s="157"/>
      <c r="C127" s="158"/>
      <c r="D127" s="158"/>
      <c r="E127" s="158"/>
      <c r="F127" s="158"/>
      <c r="G127" s="158"/>
      <c r="H127" s="158"/>
      <c r="I127" s="158"/>
      <c r="J127" s="158"/>
      <c r="K127" s="158"/>
      <c r="L127" s="158"/>
      <c r="M127" s="159"/>
      <c r="N127" s="42"/>
      <c r="O127" s="75"/>
      <c r="P127" s="75"/>
    </row>
    <row r="128" spans="1:16" ht="42" customHeight="1" x14ac:dyDescent="0.4">
      <c r="A128" s="18"/>
      <c r="B128" s="84"/>
      <c r="N128" s="7"/>
    </row>
    <row r="129" spans="1:16" ht="42" customHeight="1" x14ac:dyDescent="0.4">
      <c r="A129" s="80" t="s">
        <v>91</v>
      </c>
      <c r="B129" s="80"/>
      <c r="C129" s="42"/>
      <c r="D129" s="42"/>
      <c r="E129" s="42"/>
      <c r="F129" s="42"/>
      <c r="G129" s="42"/>
      <c r="H129" s="42"/>
      <c r="I129" s="42"/>
      <c r="J129" s="42"/>
      <c r="K129" s="42"/>
      <c r="L129" s="42"/>
      <c r="N129" s="42"/>
      <c r="O129" s="75"/>
      <c r="P129" s="75"/>
    </row>
    <row r="130" spans="1:16" ht="42" customHeight="1" x14ac:dyDescent="0.4">
      <c r="A130" s="83" t="s">
        <v>92</v>
      </c>
      <c r="B130" s="83"/>
      <c r="C130" s="42"/>
      <c r="D130" s="42"/>
      <c r="E130" s="42"/>
      <c r="F130" s="42"/>
      <c r="G130" s="42"/>
      <c r="H130" s="42"/>
      <c r="I130" s="42"/>
      <c r="J130" s="42"/>
      <c r="K130" s="42"/>
      <c r="L130" s="42"/>
      <c r="N130" s="42"/>
      <c r="O130" s="75"/>
      <c r="P130" s="75"/>
    </row>
    <row r="131" spans="1:16" ht="42" customHeight="1" x14ac:dyDescent="0.4">
      <c r="A131" s="83" t="s">
        <v>94</v>
      </c>
      <c r="B131" s="83"/>
      <c r="C131" s="42"/>
      <c r="D131" s="42"/>
      <c r="E131" s="42"/>
      <c r="F131" s="42"/>
      <c r="G131" s="42"/>
      <c r="H131" s="42"/>
      <c r="I131" s="42"/>
      <c r="J131" s="42"/>
      <c r="K131" s="42"/>
      <c r="L131" s="42"/>
      <c r="N131" s="42"/>
      <c r="O131" s="75"/>
      <c r="P131" s="75"/>
    </row>
    <row r="132" spans="1:16" ht="42" customHeight="1" x14ac:dyDescent="0.4">
      <c r="A132" s="156" t="s">
        <v>96</v>
      </c>
      <c r="B132" s="156"/>
      <c r="C132" s="156"/>
      <c r="D132" s="156"/>
      <c r="E132" s="156"/>
      <c r="F132" s="156"/>
      <c r="G132" s="156"/>
      <c r="H132" s="156"/>
      <c r="I132" s="156"/>
      <c r="J132" s="156"/>
      <c r="K132" s="156"/>
      <c r="L132" s="156"/>
      <c r="M132" s="156"/>
      <c r="N132" s="156"/>
      <c r="O132" s="156"/>
      <c r="P132" s="75"/>
    </row>
    <row r="133" spans="1:16" ht="42" customHeight="1" x14ac:dyDescent="0.4">
      <c r="A133" s="83" t="s">
        <v>97</v>
      </c>
      <c r="B133" s="83"/>
      <c r="C133" s="83"/>
      <c r="D133" s="83"/>
      <c r="E133" s="83"/>
      <c r="F133" s="83"/>
      <c r="G133" s="83"/>
      <c r="H133" s="83"/>
      <c r="I133" s="83"/>
      <c r="J133" s="83"/>
      <c r="K133" s="83"/>
      <c r="L133" s="83"/>
      <c r="M133" s="83"/>
      <c r="N133" s="83"/>
      <c r="O133" s="83"/>
      <c r="P133" s="75"/>
    </row>
    <row r="134" spans="1:16" ht="42" customHeight="1" x14ac:dyDescent="0.4">
      <c r="A134" s="83" t="s">
        <v>102</v>
      </c>
      <c r="B134" s="83"/>
      <c r="C134" s="42"/>
      <c r="D134" s="42"/>
      <c r="E134" s="42"/>
      <c r="F134" s="42"/>
      <c r="G134" s="42"/>
      <c r="H134" s="42"/>
      <c r="I134" s="42"/>
      <c r="J134" s="42"/>
      <c r="K134" s="42"/>
      <c r="L134" s="42"/>
      <c r="N134" s="42"/>
      <c r="O134" s="75"/>
      <c r="P134" s="75"/>
    </row>
    <row r="135" spans="1:16" ht="25.5" customHeight="1" x14ac:dyDescent="0.4">
      <c r="A135" s="83" t="s">
        <v>87</v>
      </c>
      <c r="B135" s="83"/>
      <c r="C135" s="42"/>
      <c r="D135" s="42"/>
      <c r="E135" s="42"/>
      <c r="F135" s="42"/>
      <c r="G135" s="42"/>
      <c r="H135" s="42"/>
      <c r="I135" s="42"/>
      <c r="J135" s="42"/>
      <c r="K135" s="42"/>
      <c r="L135" s="42"/>
      <c r="N135" s="42"/>
      <c r="O135" s="75"/>
      <c r="P135" s="75"/>
    </row>
    <row r="136" spans="1:16" ht="42" customHeight="1" x14ac:dyDescent="0.4">
      <c r="A136" s="83" t="s">
        <v>110</v>
      </c>
      <c r="B136" s="83"/>
      <c r="C136" s="42"/>
      <c r="D136" s="42"/>
      <c r="E136" s="42"/>
      <c r="F136" s="42"/>
      <c r="G136" s="42"/>
      <c r="H136" s="42"/>
      <c r="I136" s="42"/>
      <c r="J136" s="42"/>
      <c r="K136" s="42"/>
      <c r="L136" s="42"/>
      <c r="N136" s="42"/>
      <c r="O136" s="75"/>
      <c r="P136" s="75"/>
    </row>
    <row r="137" spans="1:16" ht="42" customHeight="1" x14ac:dyDescent="0.4">
      <c r="A137" s="39" t="s">
        <v>109</v>
      </c>
      <c r="B137" s="157"/>
      <c r="C137" s="158"/>
      <c r="D137" s="158"/>
      <c r="E137" s="158"/>
      <c r="F137" s="158"/>
      <c r="G137" s="158"/>
      <c r="H137" s="158"/>
      <c r="I137" s="158"/>
      <c r="J137" s="158"/>
      <c r="K137" s="158"/>
      <c r="L137" s="158"/>
      <c r="M137" s="159"/>
      <c r="N137" s="42"/>
      <c r="O137" s="75"/>
      <c r="P137" s="75"/>
    </row>
    <row r="138" spans="1:16" ht="42" customHeight="1" x14ac:dyDescent="0.4">
      <c r="A138" s="18"/>
      <c r="B138" s="84" t="s">
        <v>111</v>
      </c>
      <c r="N138" s="7"/>
    </row>
    <row r="139" spans="1:16" ht="42" customHeight="1" x14ac:dyDescent="0.4">
      <c r="A139" s="83" t="s">
        <v>112</v>
      </c>
      <c r="B139" s="83"/>
      <c r="C139" s="42"/>
      <c r="D139" s="42"/>
      <c r="E139" s="42"/>
      <c r="F139" s="42"/>
      <c r="G139" s="42"/>
      <c r="H139" s="42"/>
      <c r="I139" s="42"/>
      <c r="J139" s="42"/>
      <c r="K139" s="42"/>
      <c r="L139" s="42"/>
      <c r="N139" s="42"/>
      <c r="O139" s="75"/>
      <c r="P139" s="75"/>
    </row>
    <row r="140" spans="1:16" ht="42" customHeight="1" x14ac:dyDescent="0.4">
      <c r="A140" s="39" t="s">
        <v>109</v>
      </c>
      <c r="B140" s="157"/>
      <c r="C140" s="158"/>
      <c r="D140" s="158"/>
      <c r="E140" s="158"/>
      <c r="F140" s="158"/>
      <c r="G140" s="158"/>
      <c r="H140" s="158"/>
      <c r="I140" s="158"/>
      <c r="J140" s="158"/>
      <c r="K140" s="158"/>
      <c r="L140" s="158"/>
      <c r="M140" s="159"/>
      <c r="N140" s="42"/>
      <c r="O140" s="75"/>
      <c r="P140" s="75"/>
    </row>
    <row r="141" spans="1:16" ht="42" customHeight="1" x14ac:dyDescent="0.4">
      <c r="A141" s="18"/>
      <c r="B141" s="84"/>
      <c r="N141" s="7"/>
    </row>
    <row r="142" spans="1:16" ht="23.25" customHeight="1" x14ac:dyDescent="0.4">
      <c r="A142" s="18"/>
      <c r="B142" s="18"/>
      <c r="J142" s="108" t="s">
        <v>52</v>
      </c>
      <c r="P142" s="7"/>
    </row>
    <row r="143" spans="1:16" ht="68.25" customHeight="1" x14ac:dyDescent="0.4">
      <c r="A143" s="18"/>
      <c r="B143" s="18"/>
      <c r="C143" s="61" t="s">
        <v>32</v>
      </c>
      <c r="I143" s="61"/>
      <c r="J143" s="70"/>
    </row>
    <row r="144" spans="1:16" ht="45" customHeight="1" x14ac:dyDescent="0.4">
      <c r="A144" s="18"/>
      <c r="B144" s="18"/>
      <c r="C144" s="154"/>
      <c r="D144" s="154"/>
      <c r="E144" s="154"/>
      <c r="F144" s="154"/>
      <c r="G144" s="154"/>
      <c r="H144" s="154"/>
      <c r="I144" s="154"/>
      <c r="J144" s="154"/>
      <c r="K144" s="154"/>
      <c r="L144" s="154"/>
      <c r="M144" s="154"/>
      <c r="N144" s="154"/>
      <c r="O144" s="154"/>
      <c r="P144" s="154"/>
    </row>
    <row r="145" spans="1:17" ht="68.25" customHeight="1" x14ac:dyDescent="0.4">
      <c r="A145" s="18"/>
      <c r="B145" s="18"/>
      <c r="C145" s="61"/>
      <c r="D145" s="137" t="str">
        <f>C1&amp;"     "</f>
        <v xml:space="preserve">医療機関○○病院     </v>
      </c>
      <c r="E145" s="137"/>
      <c r="F145" s="137"/>
      <c r="G145" s="137"/>
      <c r="H145" s="137"/>
      <c r="I145" s="137"/>
      <c r="J145" s="137"/>
      <c r="K145" s="137"/>
      <c r="L145" s="137"/>
      <c r="M145" s="60" t="s">
        <v>67</v>
      </c>
      <c r="N145" s="60"/>
    </row>
    <row r="146" spans="1:17" ht="45.75" customHeight="1" x14ac:dyDescent="0.4">
      <c r="J146" s="18"/>
      <c r="K146" s="18"/>
      <c r="L146" s="18"/>
      <c r="P146" s="39" t="s">
        <v>156</v>
      </c>
    </row>
    <row r="147" spans="1:17" ht="45.75" customHeight="1" x14ac:dyDescent="0.4">
      <c r="J147" s="18"/>
      <c r="K147" s="18"/>
      <c r="L147" s="18"/>
      <c r="M147" s="160" t="s">
        <v>88</v>
      </c>
      <c r="N147" s="160"/>
      <c r="O147" s="160"/>
      <c r="P147" s="39"/>
    </row>
    <row r="148" spans="1:17" ht="39.75" x14ac:dyDescent="0.4">
      <c r="A148" s="50" t="s">
        <v>22</v>
      </c>
      <c r="B148" s="50"/>
      <c r="C148" s="51"/>
      <c r="D148" s="51"/>
      <c r="E148" s="51"/>
      <c r="F148" s="51"/>
      <c r="G148" s="51"/>
      <c r="H148" s="51"/>
      <c r="I148" s="51"/>
      <c r="J148" s="60"/>
      <c r="K148" s="60"/>
      <c r="L148" s="51"/>
      <c r="M148" s="51"/>
      <c r="N148" s="51"/>
      <c r="O148" s="51"/>
      <c r="P148" s="51"/>
    </row>
    <row r="149" spans="1:17" ht="42" customHeight="1" x14ac:dyDescent="0.4">
      <c r="A149" s="51"/>
      <c r="B149" s="51"/>
      <c r="C149" s="51"/>
      <c r="D149" s="51"/>
      <c r="E149" s="51"/>
      <c r="F149" s="51"/>
      <c r="G149" s="51"/>
      <c r="H149" s="51"/>
      <c r="I149" s="51"/>
      <c r="J149" s="51"/>
      <c r="K149" s="51"/>
      <c r="L149" s="51"/>
      <c r="M149" s="51"/>
      <c r="N149" s="51"/>
      <c r="O149" s="51"/>
      <c r="P149" s="51"/>
    </row>
    <row r="150" spans="1:17" ht="39.75" x14ac:dyDescent="0.4">
      <c r="A150" s="51"/>
      <c r="B150" s="51"/>
      <c r="C150" s="51"/>
      <c r="D150" s="51"/>
      <c r="E150" s="51"/>
      <c r="F150" s="51"/>
      <c r="G150" s="51"/>
      <c r="H150" s="51"/>
      <c r="I150" s="51"/>
      <c r="J150" s="117" t="s">
        <v>68</v>
      </c>
      <c r="K150" s="64"/>
      <c r="L150" s="117"/>
      <c r="M150" s="207" t="str">
        <f>C1</f>
        <v>医療機関○○病院</v>
      </c>
      <c r="N150" s="207"/>
      <c r="O150" s="207"/>
      <c r="P150" s="207"/>
      <c r="Q150" s="1"/>
    </row>
    <row r="151" spans="1:17" ht="39.75" x14ac:dyDescent="0.4">
      <c r="A151" s="51"/>
      <c r="B151" s="51"/>
      <c r="C151" s="51"/>
      <c r="D151" s="51"/>
      <c r="E151" s="51"/>
      <c r="F151" s="51"/>
      <c r="G151" s="51"/>
      <c r="H151" s="51"/>
      <c r="I151" s="51"/>
      <c r="J151" s="117" t="s">
        <v>12</v>
      </c>
      <c r="K151" s="64"/>
      <c r="L151" s="117"/>
      <c r="M151" s="73"/>
      <c r="N151" s="73"/>
      <c r="O151" s="73"/>
      <c r="P151" s="73"/>
      <c r="Q151" s="1"/>
    </row>
    <row r="152" spans="1:17" ht="39.75" x14ac:dyDescent="0.4">
      <c r="A152" s="51"/>
      <c r="B152" s="51"/>
      <c r="C152" s="51"/>
      <c r="D152" s="51"/>
      <c r="E152" s="51"/>
      <c r="F152" s="51"/>
      <c r="G152" s="51"/>
      <c r="H152" s="51"/>
      <c r="I152" s="51"/>
      <c r="J152" s="117" t="s">
        <v>13</v>
      </c>
      <c r="K152" s="64"/>
      <c r="L152" s="117"/>
      <c r="M152" s="73"/>
      <c r="N152" s="73"/>
      <c r="O152" s="73"/>
      <c r="P152" s="73"/>
      <c r="Q152" s="1"/>
    </row>
    <row r="153" spans="1:17" ht="39.75" x14ac:dyDescent="0.4">
      <c r="A153" s="51"/>
      <c r="B153" s="51"/>
      <c r="C153" s="51"/>
      <c r="D153" s="51"/>
      <c r="E153" s="51"/>
      <c r="F153" s="51"/>
      <c r="G153" s="51"/>
      <c r="H153" s="51"/>
      <c r="I153" s="51"/>
      <c r="J153" s="51"/>
      <c r="K153" s="51"/>
      <c r="L153" s="51"/>
      <c r="M153" s="51"/>
      <c r="N153" s="51"/>
      <c r="O153" s="51"/>
      <c r="P153" s="51"/>
    </row>
    <row r="154" spans="1:17" ht="24.75" customHeight="1" x14ac:dyDescent="0.4">
      <c r="A154" s="51"/>
      <c r="B154" s="51"/>
      <c r="C154" s="51"/>
      <c r="D154" s="51"/>
      <c r="E154" s="51"/>
      <c r="F154" s="51"/>
      <c r="G154" s="51"/>
      <c r="H154" s="51"/>
      <c r="I154" s="51"/>
      <c r="J154" s="51"/>
      <c r="K154" s="51"/>
      <c r="L154" s="51"/>
      <c r="M154" s="51"/>
      <c r="N154" s="51"/>
      <c r="O154" s="51"/>
      <c r="P154" s="51"/>
    </row>
    <row r="155" spans="1:17" ht="39" customHeight="1" x14ac:dyDescent="0.4">
      <c r="A155" s="164" t="s">
        <v>82</v>
      </c>
      <c r="B155" s="164"/>
      <c r="C155" s="164"/>
      <c r="D155" s="164"/>
      <c r="E155" s="164"/>
      <c r="F155" s="164"/>
      <c r="G155" s="164"/>
      <c r="H155" s="164"/>
      <c r="I155" s="164"/>
      <c r="J155" s="164"/>
      <c r="K155" s="164"/>
      <c r="L155" s="164"/>
      <c r="M155" s="164"/>
      <c r="N155" s="164"/>
      <c r="O155" s="164"/>
      <c r="P155" s="164"/>
      <c r="Q155" s="9"/>
    </row>
    <row r="156" spans="1:17" ht="39.75" x14ac:dyDescent="0.4">
      <c r="A156" s="51"/>
      <c r="B156" s="51"/>
      <c r="C156" s="51"/>
      <c r="D156" s="51"/>
      <c r="E156" s="51"/>
      <c r="F156" s="51"/>
      <c r="G156" s="51"/>
      <c r="H156" s="51"/>
      <c r="I156" s="51"/>
      <c r="J156" s="51"/>
      <c r="K156" s="51"/>
      <c r="L156" s="51"/>
      <c r="M156" s="51"/>
      <c r="N156" s="51"/>
      <c r="O156" s="51"/>
      <c r="P156" s="51"/>
    </row>
    <row r="157" spans="1:17" ht="33" customHeight="1" x14ac:dyDescent="0.4">
      <c r="A157" s="51"/>
      <c r="B157" s="51"/>
      <c r="C157" s="51"/>
      <c r="D157" s="51"/>
      <c r="E157" s="51"/>
      <c r="F157" s="51"/>
      <c r="G157" s="51"/>
      <c r="H157" s="51"/>
      <c r="I157" s="51"/>
      <c r="J157" s="51"/>
      <c r="K157" s="51"/>
      <c r="L157" s="51"/>
      <c r="M157" s="51"/>
      <c r="N157" s="51"/>
      <c r="O157" s="51"/>
      <c r="P157" s="51"/>
    </row>
    <row r="158" spans="1:17" ht="41.25" customHeight="1" x14ac:dyDescent="0.4">
      <c r="A158" s="51"/>
      <c r="B158" s="51"/>
      <c r="C158" s="51"/>
      <c r="D158" s="51"/>
      <c r="E158" s="51"/>
      <c r="F158" s="51"/>
      <c r="G158" s="51"/>
      <c r="H158" s="51"/>
      <c r="I158" s="51"/>
      <c r="J158" s="51"/>
      <c r="K158" s="51"/>
      <c r="L158" s="51"/>
      <c r="M158" s="51"/>
      <c r="N158" s="51"/>
      <c r="O158" s="51"/>
      <c r="P158" s="51"/>
    </row>
    <row r="159" spans="1:17" ht="75" customHeight="1" x14ac:dyDescent="0.4">
      <c r="A159" s="208" t="s">
        <v>157</v>
      </c>
      <c r="B159" s="208"/>
      <c r="C159" s="208"/>
      <c r="D159" s="208"/>
      <c r="E159" s="208"/>
      <c r="F159" s="208"/>
      <c r="G159" s="208"/>
      <c r="H159" s="208"/>
      <c r="I159" s="208"/>
      <c r="J159" s="208"/>
      <c r="K159" s="208"/>
      <c r="L159" s="208"/>
      <c r="M159" s="208"/>
      <c r="N159" s="208"/>
      <c r="O159" s="208"/>
      <c r="P159" s="208"/>
      <c r="Q159" s="6"/>
    </row>
    <row r="160" spans="1:17" x14ac:dyDescent="0.4">
      <c r="C160" s="5"/>
      <c r="D160" s="5"/>
      <c r="E160" s="5"/>
      <c r="F160" s="5"/>
      <c r="G160" s="5"/>
      <c r="H160" s="5"/>
      <c r="I160" s="5"/>
    </row>
    <row r="161" spans="1:18" ht="48.75" customHeight="1" x14ac:dyDescent="0.4">
      <c r="C161" s="2"/>
      <c r="D161" s="1"/>
      <c r="E161" s="1"/>
      <c r="F161" s="3"/>
      <c r="G161" s="3"/>
      <c r="H161" s="4"/>
      <c r="I161" s="4"/>
    </row>
    <row r="162" spans="1:18" ht="58.5" x14ac:dyDescent="1.1000000000000001">
      <c r="C162" s="62" t="s">
        <v>14</v>
      </c>
      <c r="D162" s="63"/>
      <c r="E162" s="63"/>
      <c r="F162" s="209">
        <f>SUM(D181,J181,O181)</f>
        <v>0</v>
      </c>
      <c r="G162" s="209"/>
      <c r="H162" s="209"/>
      <c r="I162" s="209"/>
      <c r="J162" s="209"/>
      <c r="K162" s="209"/>
      <c r="L162" s="209"/>
      <c r="M162" s="7"/>
      <c r="N162" s="7"/>
      <c r="O162" s="7"/>
    </row>
    <row r="164" spans="1:18" ht="77.25" customHeight="1" x14ac:dyDescent="0.4"/>
    <row r="165" spans="1:18" ht="35.25" x14ac:dyDescent="0.4">
      <c r="A165" s="43" t="s">
        <v>15</v>
      </c>
      <c r="B165" s="43"/>
      <c r="C165" s="43"/>
      <c r="D165" s="43"/>
      <c r="E165" s="43"/>
      <c r="F165" s="43"/>
      <c r="G165" s="43"/>
      <c r="H165" s="43"/>
      <c r="I165" s="43"/>
      <c r="J165" s="43"/>
      <c r="K165" s="43"/>
      <c r="L165" s="43"/>
      <c r="M165" s="43"/>
      <c r="N165" s="43"/>
      <c r="O165" s="43"/>
      <c r="P165" s="43"/>
    </row>
    <row r="166" spans="1:18" ht="11.25" customHeight="1" x14ac:dyDescent="0.4">
      <c r="A166" s="43"/>
      <c r="B166" s="43"/>
      <c r="C166" s="43"/>
      <c r="D166" s="43"/>
      <c r="E166" s="43"/>
      <c r="F166" s="43"/>
      <c r="G166" s="43"/>
      <c r="H166" s="43"/>
      <c r="I166" s="43"/>
      <c r="J166" s="43"/>
      <c r="K166" s="43"/>
      <c r="L166" s="43"/>
      <c r="M166" s="43"/>
      <c r="N166" s="43"/>
      <c r="O166" s="43"/>
      <c r="P166" s="104"/>
    </row>
    <row r="167" spans="1:18" ht="35.25" x14ac:dyDescent="0.4">
      <c r="A167" s="104" t="s">
        <v>139</v>
      </c>
      <c r="B167" s="104"/>
      <c r="C167" s="104"/>
      <c r="D167" s="104"/>
      <c r="E167" s="104"/>
      <c r="F167" s="43"/>
      <c r="G167" s="43"/>
      <c r="H167" s="43"/>
      <c r="I167" s="43"/>
      <c r="J167" s="43"/>
      <c r="K167" s="43"/>
      <c r="L167" s="43"/>
      <c r="M167" s="43"/>
      <c r="N167" s="43"/>
      <c r="O167" s="43"/>
      <c r="P167" s="104"/>
    </row>
    <row r="168" spans="1:18" ht="35.25" x14ac:dyDescent="0.4">
      <c r="A168" s="210" t="s">
        <v>40</v>
      </c>
      <c r="B168" s="210"/>
      <c r="C168" s="210"/>
      <c r="D168" s="210"/>
      <c r="E168" s="210"/>
      <c r="F168" s="210"/>
      <c r="G168" s="210"/>
      <c r="H168" s="210"/>
      <c r="I168" s="52">
        <f>COUNTIF(C172:C180,"&gt;0")</f>
        <v>0</v>
      </c>
      <c r="J168" s="104" t="s">
        <v>41</v>
      </c>
      <c r="K168" s="104"/>
      <c r="L168" s="104"/>
      <c r="M168" s="104"/>
      <c r="N168" s="104"/>
      <c r="O168" s="104"/>
      <c r="P168" s="104"/>
    </row>
    <row r="169" spans="1:18" ht="35.25" x14ac:dyDescent="0.4">
      <c r="A169" s="104"/>
      <c r="B169" s="104"/>
      <c r="C169" s="104"/>
      <c r="D169" s="104"/>
      <c r="E169" s="104"/>
      <c r="F169" s="43"/>
      <c r="G169" s="104"/>
      <c r="H169" s="53"/>
      <c r="I169" s="104"/>
      <c r="J169" s="104"/>
      <c r="K169" s="104"/>
      <c r="L169" s="104"/>
      <c r="M169" s="104"/>
      <c r="N169" s="104"/>
      <c r="O169" s="104"/>
      <c r="P169" s="104"/>
    </row>
    <row r="170" spans="1:18" ht="28.5" customHeight="1" x14ac:dyDescent="0.4">
      <c r="A170" s="43"/>
      <c r="B170" s="43"/>
      <c r="C170" s="43"/>
      <c r="D170" s="43"/>
      <c r="E170" s="43"/>
      <c r="F170" s="43"/>
      <c r="G170" s="43"/>
      <c r="H170" s="202" t="s">
        <v>57</v>
      </c>
      <c r="I170" s="202"/>
      <c r="J170" s="202"/>
      <c r="K170" s="202"/>
      <c r="L170" s="202"/>
      <c r="M170" s="202"/>
      <c r="N170" s="202"/>
      <c r="O170" s="202"/>
      <c r="P170" s="202"/>
      <c r="R170" s="14"/>
    </row>
    <row r="171" spans="1:18" ht="43.5" customHeight="1" x14ac:dyDescent="0.4">
      <c r="A171" s="104"/>
      <c r="B171" s="104"/>
      <c r="C171" s="203" t="s">
        <v>58</v>
      </c>
      <c r="D171" s="203"/>
      <c r="E171" s="203"/>
      <c r="F171" s="203"/>
      <c r="G171" s="203"/>
      <c r="H171" s="204" t="s">
        <v>36</v>
      </c>
      <c r="I171" s="204"/>
      <c r="J171" s="204"/>
      <c r="K171" s="204"/>
      <c r="L171" s="204"/>
      <c r="M171" s="204" t="s">
        <v>35</v>
      </c>
      <c r="N171" s="204"/>
      <c r="O171" s="204"/>
      <c r="P171" s="204"/>
      <c r="R171" s="15"/>
    </row>
    <row r="172" spans="1:18" ht="39" customHeight="1" x14ac:dyDescent="0.4">
      <c r="A172" s="44" t="s">
        <v>140</v>
      </c>
      <c r="B172" s="44"/>
      <c r="C172" s="54">
        <f>L9</f>
        <v>0</v>
      </c>
      <c r="D172" s="205">
        <f t="shared" ref="D172:D180" si="11">C172*100000</f>
        <v>0</v>
      </c>
      <c r="E172" s="205"/>
      <c r="F172" s="205"/>
      <c r="G172" s="205"/>
      <c r="H172" s="206">
        <f>IF($I$168&gt;=4,J15,0)</f>
        <v>0</v>
      </c>
      <c r="I172" s="206"/>
      <c r="J172" s="142">
        <f t="shared" ref="J172:J180" si="12">H172*7550</f>
        <v>0</v>
      </c>
      <c r="K172" s="142"/>
      <c r="L172" s="142"/>
      <c r="M172" s="114">
        <f>IF($I$168&gt;=4,J16,0)</f>
        <v>0</v>
      </c>
      <c r="N172" s="114"/>
      <c r="O172" s="142">
        <f t="shared" ref="O172:O180" si="13">M172*2760</f>
        <v>0</v>
      </c>
      <c r="P172" s="142"/>
      <c r="R172" s="15"/>
    </row>
    <row r="173" spans="1:18" ht="39" customHeight="1" x14ac:dyDescent="0.4">
      <c r="A173" s="44" t="s">
        <v>141</v>
      </c>
      <c r="B173" s="44"/>
      <c r="C173" s="54">
        <f>L18</f>
        <v>0</v>
      </c>
      <c r="D173" s="205">
        <f t="shared" si="11"/>
        <v>0</v>
      </c>
      <c r="E173" s="205"/>
      <c r="F173" s="205"/>
      <c r="G173" s="205"/>
      <c r="H173" s="206">
        <f>IF($I$168&gt;=4,J24,0)</f>
        <v>0</v>
      </c>
      <c r="I173" s="206"/>
      <c r="J173" s="142">
        <f t="shared" si="12"/>
        <v>0</v>
      </c>
      <c r="K173" s="142"/>
      <c r="L173" s="142"/>
      <c r="M173" s="114">
        <f>IF($I$168&gt;=4,J25,0)</f>
        <v>0</v>
      </c>
      <c r="N173" s="114"/>
      <c r="O173" s="142">
        <f t="shared" si="13"/>
        <v>0</v>
      </c>
      <c r="P173" s="142"/>
      <c r="R173" s="15"/>
    </row>
    <row r="174" spans="1:18" ht="39" customHeight="1" x14ac:dyDescent="0.4">
      <c r="A174" s="44" t="s">
        <v>142</v>
      </c>
      <c r="B174" s="44"/>
      <c r="C174" s="54">
        <f>L27</f>
        <v>0</v>
      </c>
      <c r="D174" s="205">
        <f t="shared" si="11"/>
        <v>0</v>
      </c>
      <c r="E174" s="205"/>
      <c r="F174" s="205"/>
      <c r="G174" s="205"/>
      <c r="H174" s="206">
        <f>IF($I$168&gt;=4,J33,0)</f>
        <v>0</v>
      </c>
      <c r="I174" s="206"/>
      <c r="J174" s="142">
        <f t="shared" si="12"/>
        <v>0</v>
      </c>
      <c r="K174" s="142"/>
      <c r="L174" s="142"/>
      <c r="M174" s="114">
        <f>IF($I$168&gt;=4,J34,0)</f>
        <v>0</v>
      </c>
      <c r="N174" s="114"/>
      <c r="O174" s="142">
        <f t="shared" si="13"/>
        <v>0</v>
      </c>
      <c r="P174" s="142"/>
      <c r="R174" s="15"/>
    </row>
    <row r="175" spans="1:18" ht="39" customHeight="1" x14ac:dyDescent="0.4">
      <c r="A175" s="44" t="s">
        <v>143</v>
      </c>
      <c r="B175" s="44"/>
      <c r="C175" s="54">
        <f>L36</f>
        <v>0</v>
      </c>
      <c r="D175" s="205">
        <f t="shared" si="11"/>
        <v>0</v>
      </c>
      <c r="E175" s="205"/>
      <c r="F175" s="205"/>
      <c r="G175" s="205"/>
      <c r="H175" s="206">
        <f>IF($I$168&gt;=4,J42,0)</f>
        <v>0</v>
      </c>
      <c r="I175" s="206"/>
      <c r="J175" s="142">
        <f t="shared" si="12"/>
        <v>0</v>
      </c>
      <c r="K175" s="142"/>
      <c r="L175" s="142"/>
      <c r="M175" s="114">
        <f>IF($I$168&gt;=4,J43,0)</f>
        <v>0</v>
      </c>
      <c r="N175" s="114"/>
      <c r="O175" s="142">
        <f t="shared" si="13"/>
        <v>0</v>
      </c>
      <c r="P175" s="142"/>
      <c r="R175" s="15"/>
    </row>
    <row r="176" spans="1:18" ht="39" customHeight="1" x14ac:dyDescent="0.4">
      <c r="A176" s="44" t="s">
        <v>144</v>
      </c>
      <c r="B176" s="44"/>
      <c r="C176" s="54">
        <f>L45</f>
        <v>0</v>
      </c>
      <c r="D176" s="205">
        <f t="shared" si="11"/>
        <v>0</v>
      </c>
      <c r="E176" s="205"/>
      <c r="F176" s="205"/>
      <c r="G176" s="205"/>
      <c r="H176" s="206">
        <f>IF($I$168&gt;=4,J51,0)</f>
        <v>0</v>
      </c>
      <c r="I176" s="206"/>
      <c r="J176" s="142">
        <f t="shared" si="12"/>
        <v>0</v>
      </c>
      <c r="K176" s="142"/>
      <c r="L176" s="142"/>
      <c r="M176" s="114">
        <f>IF($I$168&gt;=4,J52,0)</f>
        <v>0</v>
      </c>
      <c r="N176" s="114"/>
      <c r="O176" s="142">
        <f t="shared" si="13"/>
        <v>0</v>
      </c>
      <c r="P176" s="142"/>
      <c r="R176" s="15"/>
    </row>
    <row r="177" spans="1:18" ht="39" customHeight="1" x14ac:dyDescent="0.4">
      <c r="A177" s="44" t="s">
        <v>145</v>
      </c>
      <c r="B177" s="44"/>
      <c r="C177" s="54">
        <f>L58</f>
        <v>0</v>
      </c>
      <c r="D177" s="205">
        <f t="shared" si="11"/>
        <v>0</v>
      </c>
      <c r="E177" s="205"/>
      <c r="F177" s="205"/>
      <c r="G177" s="205"/>
      <c r="H177" s="206">
        <f>IF($I$168&gt;=4,J64,0)</f>
        <v>0</v>
      </c>
      <c r="I177" s="206"/>
      <c r="J177" s="142">
        <f t="shared" si="12"/>
        <v>0</v>
      </c>
      <c r="K177" s="142"/>
      <c r="L177" s="142"/>
      <c r="M177" s="114">
        <f>IF($I$168&gt;=4,J65,0)</f>
        <v>0</v>
      </c>
      <c r="N177" s="114"/>
      <c r="O177" s="142">
        <f t="shared" si="13"/>
        <v>0</v>
      </c>
      <c r="P177" s="142"/>
      <c r="R177" s="15"/>
    </row>
    <row r="178" spans="1:18" ht="39" customHeight="1" x14ac:dyDescent="0.4">
      <c r="A178" s="44" t="s">
        <v>146</v>
      </c>
      <c r="B178" s="44"/>
      <c r="C178" s="54">
        <f>L67</f>
        <v>0</v>
      </c>
      <c r="D178" s="205">
        <f t="shared" si="11"/>
        <v>0</v>
      </c>
      <c r="E178" s="205"/>
      <c r="F178" s="205"/>
      <c r="G178" s="205"/>
      <c r="H178" s="206">
        <f>IF($I$168&gt;=4,J73,0)</f>
        <v>0</v>
      </c>
      <c r="I178" s="206"/>
      <c r="J178" s="142">
        <f t="shared" si="12"/>
        <v>0</v>
      </c>
      <c r="K178" s="142"/>
      <c r="L178" s="142"/>
      <c r="M178" s="114">
        <f>IF($I$168&gt;=4,J74,0)</f>
        <v>0</v>
      </c>
      <c r="N178" s="114"/>
      <c r="O178" s="142">
        <f t="shared" si="13"/>
        <v>0</v>
      </c>
      <c r="P178" s="142"/>
      <c r="R178" s="15"/>
    </row>
    <row r="179" spans="1:18" ht="39" customHeight="1" x14ac:dyDescent="0.4">
      <c r="A179" s="44" t="s">
        <v>147</v>
      </c>
      <c r="B179" s="44"/>
      <c r="C179" s="54">
        <f>L76</f>
        <v>0</v>
      </c>
      <c r="D179" s="205">
        <f t="shared" si="11"/>
        <v>0</v>
      </c>
      <c r="E179" s="205"/>
      <c r="F179" s="205"/>
      <c r="G179" s="205"/>
      <c r="H179" s="206">
        <f>IF($I$168&gt;=4,J82,0)</f>
        <v>0</v>
      </c>
      <c r="I179" s="206"/>
      <c r="J179" s="142">
        <f t="shared" si="12"/>
        <v>0</v>
      </c>
      <c r="K179" s="142"/>
      <c r="L179" s="142"/>
      <c r="M179" s="114">
        <f>IF($I$168&gt;=4,J83,0)</f>
        <v>0</v>
      </c>
      <c r="N179" s="114"/>
      <c r="O179" s="142">
        <f t="shared" si="13"/>
        <v>0</v>
      </c>
      <c r="P179" s="142"/>
      <c r="R179" s="15"/>
    </row>
    <row r="180" spans="1:18" ht="39" customHeight="1" thickBot="1" x14ac:dyDescent="0.45">
      <c r="A180" s="55" t="s">
        <v>148</v>
      </c>
      <c r="B180" s="55"/>
      <c r="C180" s="56">
        <f>L85</f>
        <v>0</v>
      </c>
      <c r="D180" s="211">
        <f t="shared" si="11"/>
        <v>0</v>
      </c>
      <c r="E180" s="211"/>
      <c r="F180" s="211"/>
      <c r="G180" s="211"/>
      <c r="H180" s="212">
        <f>IF($I$168&gt;=4,J91,0)</f>
        <v>0</v>
      </c>
      <c r="I180" s="212"/>
      <c r="J180" s="146">
        <f t="shared" si="12"/>
        <v>0</v>
      </c>
      <c r="K180" s="146"/>
      <c r="L180" s="146"/>
      <c r="M180" s="115">
        <f>IF($I$168&gt;=4,J92,0)</f>
        <v>0</v>
      </c>
      <c r="N180" s="115"/>
      <c r="O180" s="146">
        <f t="shared" si="13"/>
        <v>0</v>
      </c>
      <c r="P180" s="146"/>
    </row>
    <row r="181" spans="1:18" ht="39" customHeight="1" thickTop="1" x14ac:dyDescent="0.4">
      <c r="A181" s="57" t="s">
        <v>55</v>
      </c>
      <c r="B181" s="57"/>
      <c r="C181" s="58">
        <f>SUM(C172:C180)</f>
        <v>0</v>
      </c>
      <c r="D181" s="148">
        <f>SUM(D172:G180)</f>
        <v>0</v>
      </c>
      <c r="E181" s="148"/>
      <c r="F181" s="148"/>
      <c r="G181" s="148"/>
      <c r="H181" s="217">
        <f>SUM(H172:I180)</f>
        <v>0</v>
      </c>
      <c r="I181" s="217"/>
      <c r="J181" s="218">
        <f>SUM(J172:L180)</f>
        <v>0</v>
      </c>
      <c r="K181" s="218"/>
      <c r="L181" s="218"/>
      <c r="M181" s="112">
        <f>SUM(M172:M180)</f>
        <v>0</v>
      </c>
      <c r="N181" s="112"/>
      <c r="O181" s="218">
        <f>SUM(O172:P180)</f>
        <v>0</v>
      </c>
      <c r="P181" s="218"/>
    </row>
    <row r="182" spans="1:18" ht="163.5" customHeight="1" x14ac:dyDescent="0.4">
      <c r="A182" s="55"/>
      <c r="B182" s="55"/>
      <c r="C182" s="55"/>
      <c r="D182" s="55"/>
      <c r="E182" s="55"/>
      <c r="F182" s="55"/>
      <c r="G182" s="55"/>
      <c r="H182" s="59"/>
      <c r="I182" s="59"/>
      <c r="J182" s="59"/>
      <c r="K182" s="59"/>
      <c r="L182" s="59"/>
      <c r="M182" s="59"/>
      <c r="N182" s="59"/>
      <c r="O182" s="59"/>
      <c r="P182" s="59"/>
    </row>
    <row r="183" spans="1:18" ht="46.5" customHeight="1" x14ac:dyDescent="0.4">
      <c r="A183" s="49" t="s">
        <v>42</v>
      </c>
      <c r="B183" s="213"/>
      <c r="C183" s="214"/>
      <c r="D183" s="214"/>
      <c r="E183" s="214"/>
      <c r="F183" s="214"/>
      <c r="G183" s="215"/>
      <c r="H183" s="143" t="s">
        <v>43</v>
      </c>
      <c r="I183" s="143"/>
      <c r="J183" s="143"/>
      <c r="K183" s="219"/>
      <c r="L183" s="220"/>
      <c r="M183" s="220"/>
      <c r="N183" s="220"/>
      <c r="O183" s="220"/>
      <c r="P183" s="221"/>
    </row>
    <row r="184" spans="1:18" ht="46.5" customHeight="1" x14ac:dyDescent="0.4">
      <c r="A184" s="49" t="s">
        <v>44</v>
      </c>
      <c r="B184" s="213"/>
      <c r="C184" s="214"/>
      <c r="D184" s="214"/>
      <c r="E184" s="214"/>
      <c r="F184" s="214"/>
      <c r="G184" s="215"/>
      <c r="H184" s="143" t="s">
        <v>45</v>
      </c>
      <c r="I184" s="143"/>
      <c r="J184" s="143"/>
      <c r="K184" s="216"/>
      <c r="L184" s="216"/>
      <c r="M184" s="216"/>
      <c r="N184" s="216"/>
      <c r="O184" s="216"/>
      <c r="P184" s="216"/>
    </row>
    <row r="185" spans="1:18" ht="46.5" customHeight="1" x14ac:dyDescent="0.4">
      <c r="A185" s="49" t="s">
        <v>46</v>
      </c>
      <c r="B185" s="213"/>
      <c r="C185" s="214"/>
      <c r="D185" s="214"/>
      <c r="E185" s="214"/>
      <c r="F185" s="214"/>
      <c r="G185" s="215"/>
      <c r="H185" s="143" t="s">
        <v>47</v>
      </c>
      <c r="I185" s="143"/>
      <c r="J185" s="143"/>
      <c r="K185" s="216"/>
      <c r="L185" s="216"/>
      <c r="M185" s="216"/>
      <c r="N185" s="216"/>
      <c r="O185" s="216"/>
      <c r="P185" s="216"/>
    </row>
    <row r="186" spans="1:18" ht="46.5" customHeight="1" x14ac:dyDescent="0.4">
      <c r="A186" s="49" t="s">
        <v>49</v>
      </c>
      <c r="B186" s="213"/>
      <c r="C186" s="214"/>
      <c r="D186" s="214"/>
      <c r="E186" s="214"/>
      <c r="F186" s="214"/>
      <c r="G186" s="214"/>
      <c r="H186" s="214"/>
      <c r="I186" s="214"/>
      <c r="J186" s="214"/>
      <c r="K186" s="214"/>
      <c r="L186" s="214"/>
      <c r="M186" s="214"/>
      <c r="N186" s="214"/>
      <c r="O186" s="214"/>
      <c r="P186" s="215"/>
    </row>
    <row r="187" spans="1:18" ht="46.5" customHeight="1" x14ac:dyDescent="0.4">
      <c r="A187" s="49" t="s">
        <v>48</v>
      </c>
      <c r="B187" s="213"/>
      <c r="C187" s="214"/>
      <c r="D187" s="214"/>
      <c r="E187" s="214"/>
      <c r="F187" s="214"/>
      <c r="G187" s="214"/>
      <c r="H187" s="214"/>
      <c r="I187" s="214"/>
      <c r="J187" s="214"/>
      <c r="K187" s="214"/>
      <c r="L187" s="214"/>
      <c r="M187" s="214"/>
      <c r="N187" s="214"/>
      <c r="O187" s="214"/>
      <c r="P187" s="215"/>
    </row>
    <row r="189" spans="1:18" ht="36" customHeight="1" x14ac:dyDescent="0.4">
      <c r="P189" s="39" t="s">
        <v>60</v>
      </c>
    </row>
    <row r="190" spans="1:18" ht="36" customHeight="1" x14ac:dyDescent="0.4">
      <c r="M190" s="160" t="s">
        <v>88</v>
      </c>
      <c r="N190" s="160"/>
      <c r="O190" s="160"/>
      <c r="P190" s="39"/>
    </row>
    <row r="191" spans="1:18" ht="39.75" x14ac:dyDescent="0.4">
      <c r="A191" s="50" t="s">
        <v>11</v>
      </c>
      <c r="B191" s="50"/>
      <c r="C191" s="51"/>
      <c r="D191" s="51"/>
      <c r="E191" s="51"/>
      <c r="F191" s="51"/>
      <c r="G191" s="51"/>
      <c r="H191" s="51"/>
      <c r="I191" s="51"/>
      <c r="J191" s="51"/>
      <c r="K191" s="51"/>
      <c r="L191" s="51"/>
      <c r="M191" s="51"/>
      <c r="N191" s="51"/>
      <c r="O191" s="51"/>
      <c r="P191" s="51"/>
    </row>
    <row r="192" spans="1:18" ht="63" customHeight="1" x14ac:dyDescent="0.4">
      <c r="A192" s="51"/>
      <c r="B192" s="51"/>
      <c r="C192" s="51"/>
      <c r="D192" s="51"/>
      <c r="E192" s="51"/>
      <c r="F192" s="51"/>
      <c r="G192" s="51"/>
      <c r="H192" s="51"/>
      <c r="I192" s="51"/>
      <c r="J192" s="51"/>
      <c r="K192" s="51"/>
      <c r="L192" s="51"/>
      <c r="M192" s="51"/>
      <c r="N192" s="51"/>
      <c r="O192" s="51"/>
      <c r="P192" s="51"/>
    </row>
    <row r="193" spans="1:17" ht="39.75" x14ac:dyDescent="0.4">
      <c r="A193" s="51"/>
      <c r="B193" s="51"/>
      <c r="C193" s="51"/>
      <c r="D193" s="51"/>
      <c r="E193" s="51"/>
      <c r="F193" s="51"/>
      <c r="G193" s="51"/>
      <c r="H193" s="51"/>
      <c r="I193" s="51"/>
      <c r="J193" s="117" t="s">
        <v>68</v>
      </c>
      <c r="K193" s="64"/>
      <c r="L193" s="117"/>
      <c r="M193" s="207" t="str">
        <f>C1</f>
        <v>医療機関○○病院</v>
      </c>
      <c r="N193" s="207"/>
      <c r="O193" s="207"/>
      <c r="P193" s="207"/>
      <c r="Q193" s="1"/>
    </row>
    <row r="194" spans="1:17" ht="39.75" x14ac:dyDescent="0.4">
      <c r="A194" s="51"/>
      <c r="B194" s="51"/>
      <c r="C194" s="51"/>
      <c r="D194" s="51"/>
      <c r="E194" s="51"/>
      <c r="F194" s="51"/>
      <c r="G194" s="51"/>
      <c r="H194" s="51"/>
      <c r="I194" s="51"/>
      <c r="J194" s="117" t="s">
        <v>12</v>
      </c>
      <c r="K194" s="64"/>
      <c r="L194" s="117"/>
      <c r="M194" s="73"/>
      <c r="N194" s="73"/>
      <c r="O194" s="73"/>
      <c r="P194" s="73"/>
      <c r="Q194" s="1"/>
    </row>
    <row r="195" spans="1:17" ht="39.75" x14ac:dyDescent="0.4">
      <c r="A195" s="51"/>
      <c r="B195" s="51"/>
      <c r="C195" s="51"/>
      <c r="D195" s="51"/>
      <c r="E195" s="51"/>
      <c r="F195" s="51"/>
      <c r="G195" s="51"/>
      <c r="H195" s="51"/>
      <c r="I195" s="51"/>
      <c r="J195" s="117" t="s">
        <v>13</v>
      </c>
      <c r="K195" s="64"/>
      <c r="L195" s="117"/>
      <c r="M195" s="73"/>
      <c r="N195" s="73"/>
      <c r="O195" s="73"/>
      <c r="P195" s="73"/>
      <c r="Q195" s="1"/>
    </row>
    <row r="196" spans="1:17" ht="39.75" x14ac:dyDescent="0.4">
      <c r="A196" s="51"/>
      <c r="B196" s="51"/>
      <c r="C196" s="51"/>
      <c r="D196" s="51"/>
      <c r="E196" s="51"/>
      <c r="F196" s="51"/>
      <c r="G196" s="51"/>
      <c r="H196" s="51"/>
      <c r="I196" s="51"/>
      <c r="J196" s="51"/>
      <c r="K196" s="51"/>
      <c r="L196" s="51"/>
      <c r="M196" s="51"/>
      <c r="N196" s="51"/>
      <c r="O196" s="51"/>
      <c r="P196" s="51"/>
    </row>
    <row r="197" spans="1:17" ht="74.25" customHeight="1" x14ac:dyDescent="0.4">
      <c r="A197" s="51"/>
      <c r="B197" s="51"/>
      <c r="C197" s="51"/>
      <c r="D197" s="51"/>
      <c r="E197" s="51"/>
      <c r="F197" s="51"/>
      <c r="G197" s="51"/>
      <c r="H197" s="51"/>
      <c r="I197" s="51"/>
      <c r="J197" s="51"/>
      <c r="K197" s="51"/>
      <c r="L197" s="51"/>
      <c r="M197" s="51"/>
      <c r="N197" s="51"/>
      <c r="O197" s="51"/>
      <c r="P197" s="51"/>
    </row>
    <row r="198" spans="1:17" ht="39" customHeight="1" x14ac:dyDescent="0.4">
      <c r="A198" s="164" t="s">
        <v>23</v>
      </c>
      <c r="B198" s="164"/>
      <c r="C198" s="164"/>
      <c r="D198" s="164"/>
      <c r="E198" s="164"/>
      <c r="F198" s="164"/>
      <c r="G198" s="164"/>
      <c r="H198" s="164"/>
      <c r="I198" s="164"/>
      <c r="J198" s="164"/>
      <c r="K198" s="164"/>
      <c r="L198" s="164"/>
      <c r="M198" s="164"/>
      <c r="N198" s="164"/>
      <c r="O198" s="164"/>
      <c r="P198" s="164"/>
      <c r="Q198" s="9"/>
    </row>
    <row r="199" spans="1:17" ht="24" x14ac:dyDescent="0.4">
      <c r="A199" s="10"/>
      <c r="B199" s="10"/>
      <c r="C199" s="10"/>
      <c r="D199" s="10"/>
      <c r="E199" s="10"/>
      <c r="F199" s="10"/>
      <c r="G199" s="10"/>
      <c r="H199" s="10"/>
      <c r="I199" s="10"/>
      <c r="J199" s="10"/>
      <c r="K199" s="10"/>
      <c r="L199" s="10"/>
      <c r="M199" s="10"/>
      <c r="N199" s="10"/>
      <c r="O199" s="10"/>
      <c r="P199" s="10"/>
    </row>
    <row r="200" spans="1:17" ht="60" customHeight="1" x14ac:dyDescent="0.4">
      <c r="A200" s="10"/>
      <c r="B200" s="10"/>
      <c r="C200" s="10"/>
      <c r="D200" s="10"/>
      <c r="E200" s="10"/>
      <c r="F200" s="10"/>
      <c r="G200" s="10"/>
      <c r="H200" s="10"/>
      <c r="I200" s="10"/>
      <c r="J200" s="10"/>
      <c r="K200" s="10"/>
      <c r="L200" s="10"/>
      <c r="M200" s="10"/>
      <c r="N200" s="10"/>
      <c r="O200" s="10"/>
      <c r="P200" s="10"/>
    </row>
    <row r="201" spans="1:17" ht="103.5" customHeight="1" x14ac:dyDescent="0.4">
      <c r="A201" s="208" t="s">
        <v>158</v>
      </c>
      <c r="B201" s="208"/>
      <c r="C201" s="208"/>
      <c r="D201" s="208"/>
      <c r="E201" s="208"/>
      <c r="F201" s="208"/>
      <c r="G201" s="208"/>
      <c r="H201" s="208"/>
      <c r="I201" s="208"/>
      <c r="J201" s="208"/>
      <c r="K201" s="208"/>
      <c r="L201" s="208"/>
      <c r="M201" s="208"/>
      <c r="N201" s="208"/>
      <c r="O201" s="208"/>
      <c r="P201" s="208"/>
      <c r="Q201" s="6"/>
    </row>
    <row r="202" spans="1:17" x14ac:dyDescent="0.4">
      <c r="C202" s="5"/>
      <c r="D202" s="5"/>
      <c r="E202" s="5"/>
      <c r="F202" s="5"/>
      <c r="G202" s="5"/>
      <c r="H202" s="5"/>
      <c r="I202" s="5"/>
    </row>
    <row r="203" spans="1:17" ht="66" customHeight="1" x14ac:dyDescent="0.4">
      <c r="C203" s="2"/>
      <c r="D203" s="1"/>
      <c r="E203" s="1"/>
      <c r="F203" s="3"/>
      <c r="G203" s="3"/>
    </row>
    <row r="204" spans="1:17" ht="58.5" x14ac:dyDescent="1.1000000000000001">
      <c r="C204" s="62" t="s">
        <v>14</v>
      </c>
      <c r="D204" s="63"/>
      <c r="E204" s="63"/>
      <c r="F204" s="209">
        <f>SUM(M212:O213)</f>
        <v>0</v>
      </c>
      <c r="G204" s="209"/>
      <c r="H204" s="209"/>
      <c r="I204" s="209"/>
      <c r="J204" s="209"/>
      <c r="K204" s="209"/>
      <c r="L204" s="209"/>
      <c r="M204" s="7"/>
      <c r="N204" s="7"/>
      <c r="O204" s="7"/>
    </row>
    <row r="206" spans="1:17" ht="76.5" customHeight="1" x14ac:dyDescent="0.4"/>
    <row r="207" spans="1:17" s="105" customFormat="1" ht="35.25" x14ac:dyDescent="0.4">
      <c r="A207" s="43" t="s">
        <v>15</v>
      </c>
      <c r="B207" s="43"/>
      <c r="C207" s="43"/>
      <c r="D207" s="43"/>
      <c r="E207" s="43"/>
      <c r="F207" s="43"/>
      <c r="G207" s="43"/>
      <c r="H207" s="43"/>
      <c r="I207" s="43"/>
      <c r="J207" s="43"/>
      <c r="K207" s="43"/>
      <c r="L207" s="43"/>
      <c r="M207" s="43"/>
      <c r="N207" s="43"/>
      <c r="O207" s="43"/>
      <c r="P207" s="43"/>
    </row>
    <row r="208" spans="1:17" s="105" customFormat="1" ht="27" customHeight="1" x14ac:dyDescent="0.4">
      <c r="A208" s="104" t="s">
        <v>159</v>
      </c>
      <c r="B208" s="104"/>
      <c r="C208" s="43"/>
      <c r="D208" s="145"/>
      <c r="E208" s="145"/>
      <c r="F208" s="43"/>
      <c r="G208" s="43"/>
      <c r="H208" s="43"/>
      <c r="I208" s="43"/>
      <c r="J208" s="43"/>
      <c r="K208" s="43"/>
      <c r="L208" s="43"/>
      <c r="M208" s="43"/>
      <c r="N208" s="43"/>
      <c r="O208" s="43"/>
      <c r="P208" s="43"/>
    </row>
    <row r="209" spans="1:16" s="105" customFormat="1" ht="35.25" x14ac:dyDescent="0.4">
      <c r="C209" s="104"/>
      <c r="D209" s="104"/>
      <c r="E209" s="104"/>
      <c r="F209" s="104"/>
      <c r="G209" s="104"/>
      <c r="H209" s="104"/>
      <c r="I209" s="104"/>
      <c r="J209" s="104"/>
      <c r="K209" s="104"/>
      <c r="L209" s="104"/>
      <c r="M209" s="104"/>
      <c r="N209" s="104"/>
      <c r="O209" s="104"/>
      <c r="P209" s="43"/>
    </row>
    <row r="210" spans="1:16" s="105" customFormat="1" ht="28.5" customHeight="1" x14ac:dyDescent="0.4">
      <c r="A210" s="104"/>
      <c r="B210" s="104"/>
      <c r="C210" s="248" t="s">
        <v>9</v>
      </c>
      <c r="D210" s="248"/>
      <c r="E210" s="248"/>
      <c r="F210" s="153" t="s">
        <v>18</v>
      </c>
      <c r="G210" s="153"/>
      <c r="H210" s="153"/>
      <c r="I210" s="153" t="s">
        <v>20</v>
      </c>
      <c r="J210" s="153"/>
      <c r="K210" s="153"/>
      <c r="L210" s="153"/>
      <c r="M210" s="153" t="s">
        <v>21</v>
      </c>
      <c r="N210" s="153"/>
      <c r="O210" s="153"/>
      <c r="P210" s="153"/>
    </row>
    <row r="211" spans="1:16" s="105" customFormat="1" ht="22.5" customHeight="1" x14ac:dyDescent="0.4">
      <c r="A211" s="104"/>
      <c r="B211" s="104"/>
      <c r="C211" s="133" t="s">
        <v>65</v>
      </c>
      <c r="D211" s="134"/>
      <c r="E211" s="134"/>
      <c r="F211" s="204"/>
      <c r="G211" s="204"/>
      <c r="H211" s="204"/>
      <c r="I211" s="204"/>
      <c r="J211" s="204"/>
      <c r="K211" s="204"/>
      <c r="L211" s="204"/>
      <c r="M211" s="204"/>
      <c r="N211" s="204"/>
      <c r="O211" s="204"/>
      <c r="P211" s="204"/>
    </row>
    <row r="212" spans="1:16" s="105" customFormat="1" ht="65.25" customHeight="1" x14ac:dyDescent="0.4">
      <c r="A212" s="44" t="s">
        <v>17</v>
      </c>
      <c r="B212" s="44"/>
      <c r="C212" s="226">
        <f>D95</f>
        <v>0</v>
      </c>
      <c r="D212" s="226"/>
      <c r="E212" s="226"/>
      <c r="F212" s="205">
        <v>730</v>
      </c>
      <c r="G212" s="205"/>
      <c r="H212" s="205"/>
      <c r="I212" s="247">
        <f>C212*F212</f>
        <v>0</v>
      </c>
      <c r="J212" s="247"/>
      <c r="K212" s="247"/>
      <c r="L212" s="247"/>
      <c r="M212" s="228">
        <f>I212*1.1</f>
        <v>0</v>
      </c>
      <c r="N212" s="228"/>
      <c r="O212" s="228"/>
      <c r="P212" s="228"/>
    </row>
    <row r="213" spans="1:16" s="105" customFormat="1" ht="65.25" customHeight="1" x14ac:dyDescent="0.4">
      <c r="A213" s="44" t="s">
        <v>16</v>
      </c>
      <c r="B213" s="44"/>
      <c r="C213" s="226">
        <f>D96</f>
        <v>0</v>
      </c>
      <c r="D213" s="226"/>
      <c r="E213" s="226"/>
      <c r="F213" s="205">
        <v>2130</v>
      </c>
      <c r="G213" s="205"/>
      <c r="H213" s="205"/>
      <c r="I213" s="247">
        <f>C213*F213</f>
        <v>0</v>
      </c>
      <c r="J213" s="247"/>
      <c r="K213" s="247"/>
      <c r="L213" s="247"/>
      <c r="M213" s="228">
        <f>I213*1.1</f>
        <v>0</v>
      </c>
      <c r="N213" s="228"/>
      <c r="O213" s="228"/>
      <c r="P213" s="228"/>
    </row>
    <row r="214" spans="1:16" s="105" customFormat="1" ht="72.75" customHeight="1" x14ac:dyDescent="0.4">
      <c r="A214" s="17"/>
      <c r="B214" s="17"/>
      <c r="C214" s="17"/>
      <c r="D214" s="229"/>
      <c r="E214" s="230"/>
      <c r="F214" s="17"/>
      <c r="G214" s="17"/>
      <c r="H214" s="17"/>
      <c r="I214" s="17"/>
      <c r="J214" s="17"/>
      <c r="K214" s="17"/>
      <c r="L214" s="17"/>
      <c r="M214" s="17"/>
      <c r="N214" s="17"/>
      <c r="O214" s="17"/>
      <c r="P214" s="17"/>
    </row>
    <row r="215" spans="1:16" ht="35.25" x14ac:dyDescent="0.4">
      <c r="A215" s="43" t="s">
        <v>31</v>
      </c>
      <c r="B215" s="43"/>
      <c r="C215" s="43"/>
      <c r="D215" s="43"/>
      <c r="E215" s="43"/>
      <c r="F215" s="43"/>
      <c r="G215" s="43"/>
      <c r="H215" s="43"/>
      <c r="I215" s="43"/>
      <c r="J215" s="104"/>
      <c r="K215" s="104"/>
      <c r="L215" s="104"/>
      <c r="M215" s="104"/>
      <c r="N215" s="104"/>
      <c r="O215" s="104"/>
      <c r="P215" s="104"/>
    </row>
    <row r="216" spans="1:16" ht="40.5" customHeight="1" x14ac:dyDescent="0.4">
      <c r="A216" s="43"/>
      <c r="B216" s="125" t="s">
        <v>24</v>
      </c>
      <c r="C216" s="249"/>
      <c r="D216" s="222"/>
      <c r="E216" s="222"/>
      <c r="F216" s="222"/>
      <c r="G216" s="222"/>
      <c r="H216" s="222"/>
      <c r="I216" s="222"/>
      <c r="J216" s="222"/>
      <c r="K216" s="222"/>
      <c r="L216" s="222"/>
      <c r="M216" s="222"/>
      <c r="N216" s="222"/>
      <c r="O216" s="250"/>
      <c r="P216" s="104"/>
    </row>
    <row r="217" spans="1:16" ht="40.5" customHeight="1" x14ac:dyDescent="0.4">
      <c r="A217" s="43"/>
      <c r="B217" s="125" t="s">
        <v>25</v>
      </c>
      <c r="C217" s="249"/>
      <c r="D217" s="222"/>
      <c r="E217" s="222"/>
      <c r="F217" s="222"/>
      <c r="G217" s="222"/>
      <c r="H217" s="222"/>
      <c r="I217" s="222"/>
      <c r="J217" s="222"/>
      <c r="K217" s="222"/>
      <c r="L217" s="222"/>
      <c r="M217" s="222"/>
      <c r="N217" s="222"/>
      <c r="O217" s="250"/>
      <c r="P217" s="104"/>
    </row>
    <row r="218" spans="1:16" ht="40.5" customHeight="1" x14ac:dyDescent="0.4">
      <c r="A218" s="43"/>
      <c r="B218" s="125" t="s">
        <v>26</v>
      </c>
      <c r="C218" s="249"/>
      <c r="D218" s="222"/>
      <c r="E218" s="222"/>
      <c r="F218" s="222"/>
      <c r="G218" s="222"/>
      <c r="H218" s="222"/>
      <c r="I218" s="222"/>
      <c r="J218" s="222"/>
      <c r="K218" s="222"/>
      <c r="L218" s="222"/>
      <c r="M218" s="222"/>
      <c r="N218" s="222"/>
      <c r="O218" s="250"/>
      <c r="P218" s="104"/>
    </row>
    <row r="219" spans="1:16" ht="40.5" customHeight="1" x14ac:dyDescent="0.4">
      <c r="A219" s="43"/>
      <c r="B219" s="125" t="s">
        <v>27</v>
      </c>
      <c r="C219" s="249"/>
      <c r="D219" s="222"/>
      <c r="E219" s="222"/>
      <c r="F219" s="222"/>
      <c r="G219" s="222"/>
      <c r="H219" s="222"/>
      <c r="I219" s="222"/>
      <c r="J219" s="222"/>
      <c r="K219" s="222"/>
      <c r="L219" s="222"/>
      <c r="M219" s="222"/>
      <c r="N219" s="222"/>
      <c r="O219" s="250"/>
      <c r="P219" s="104"/>
    </row>
    <row r="220" spans="1:16" ht="40.5" customHeight="1" x14ac:dyDescent="0.4">
      <c r="A220" s="43"/>
      <c r="B220" s="125" t="s">
        <v>28</v>
      </c>
      <c r="C220" s="249"/>
      <c r="D220" s="222"/>
      <c r="E220" s="222"/>
      <c r="F220" s="222"/>
      <c r="G220" s="222"/>
      <c r="H220" s="222"/>
      <c r="I220" s="222"/>
      <c r="J220" s="222"/>
      <c r="K220" s="222"/>
      <c r="L220" s="222"/>
      <c r="M220" s="222"/>
      <c r="N220" s="222"/>
      <c r="O220" s="250"/>
      <c r="P220" s="104"/>
    </row>
    <row r="221" spans="1:16" ht="40.5" customHeight="1" x14ac:dyDescent="0.4">
      <c r="A221" s="43"/>
      <c r="B221" s="125" t="s">
        <v>29</v>
      </c>
      <c r="C221" s="249"/>
      <c r="D221" s="222"/>
      <c r="E221" s="222"/>
      <c r="F221" s="222"/>
      <c r="G221" s="222"/>
      <c r="H221" s="222"/>
      <c r="I221" s="222"/>
      <c r="J221" s="222"/>
      <c r="K221" s="222"/>
      <c r="L221" s="222"/>
      <c r="M221" s="222"/>
      <c r="N221" s="222"/>
      <c r="O221" s="250"/>
      <c r="P221" s="104"/>
    </row>
    <row r="222" spans="1:16" ht="40.5" customHeight="1" x14ac:dyDescent="0.4">
      <c r="A222" s="43"/>
      <c r="B222" s="125" t="s">
        <v>30</v>
      </c>
      <c r="C222" s="249"/>
      <c r="D222" s="222"/>
      <c r="E222" s="222"/>
      <c r="F222" s="222"/>
      <c r="G222" s="222"/>
      <c r="H222" s="222"/>
      <c r="I222" s="222"/>
      <c r="J222" s="222"/>
      <c r="K222" s="222"/>
      <c r="L222" s="222"/>
      <c r="M222" s="222"/>
      <c r="N222" s="222"/>
      <c r="O222" s="250"/>
      <c r="P222" s="104"/>
    </row>
    <row r="223" spans="1:16" ht="35.25" x14ac:dyDescent="0.4">
      <c r="A223" s="43"/>
      <c r="B223" s="45" t="s">
        <v>8</v>
      </c>
      <c r="C223" s="251"/>
      <c r="D223" s="251"/>
      <c r="E223" s="251"/>
      <c r="F223" s="251"/>
      <c r="G223" s="251"/>
      <c r="H223" s="251"/>
      <c r="I223" s="251"/>
      <c r="J223" s="251"/>
      <c r="K223" s="251"/>
      <c r="L223" s="251"/>
      <c r="M223" s="251"/>
      <c r="N223" s="251"/>
      <c r="O223" s="252"/>
      <c r="P223" s="104"/>
    </row>
    <row r="224" spans="1:16" ht="63.75" customHeight="1" x14ac:dyDescent="0.4">
      <c r="A224" s="43"/>
      <c r="B224" s="253"/>
      <c r="C224" s="253"/>
      <c r="D224" s="253"/>
      <c r="E224" s="253"/>
      <c r="F224" s="253"/>
      <c r="G224" s="253"/>
      <c r="H224" s="253"/>
      <c r="I224" s="253"/>
      <c r="J224" s="253"/>
      <c r="K224" s="253"/>
      <c r="L224" s="253"/>
      <c r="M224" s="253"/>
      <c r="N224" s="253"/>
      <c r="O224" s="253"/>
      <c r="P224" s="104"/>
    </row>
    <row r="225" spans="1:16" ht="73.5" customHeight="1" x14ac:dyDescent="0.4">
      <c r="A225" s="107"/>
      <c r="B225" s="107"/>
      <c r="C225" s="107"/>
      <c r="D225" s="107"/>
      <c r="E225" s="107"/>
      <c r="F225" s="107"/>
      <c r="G225" s="107"/>
      <c r="H225" s="107"/>
      <c r="I225" s="107"/>
      <c r="J225" s="107"/>
      <c r="K225" s="107"/>
      <c r="L225" s="107"/>
      <c r="M225" s="107"/>
      <c r="N225" s="107"/>
      <c r="O225" s="107"/>
      <c r="P225" s="104"/>
    </row>
    <row r="226" spans="1:16" ht="43.5" customHeight="1" x14ac:dyDescent="0.4">
      <c r="A226" s="49" t="s">
        <v>42</v>
      </c>
      <c r="B226" s="213"/>
      <c r="C226" s="214"/>
      <c r="D226" s="214"/>
      <c r="E226" s="214"/>
      <c r="F226" s="214"/>
      <c r="G226" s="215"/>
      <c r="H226" s="143" t="s">
        <v>43</v>
      </c>
      <c r="I226" s="143"/>
      <c r="J226" s="143"/>
      <c r="K226" s="219"/>
      <c r="L226" s="220"/>
      <c r="M226" s="220"/>
      <c r="N226" s="220"/>
      <c r="O226" s="220"/>
      <c r="P226" s="221"/>
    </row>
    <row r="227" spans="1:16" ht="43.5" customHeight="1" x14ac:dyDescent="0.4">
      <c r="A227" s="49" t="s">
        <v>44</v>
      </c>
      <c r="B227" s="213"/>
      <c r="C227" s="214"/>
      <c r="D227" s="214"/>
      <c r="E227" s="214"/>
      <c r="F227" s="214"/>
      <c r="G227" s="215"/>
      <c r="H227" s="143" t="s">
        <v>45</v>
      </c>
      <c r="I227" s="143"/>
      <c r="J227" s="143"/>
      <c r="K227" s="216"/>
      <c r="L227" s="216"/>
      <c r="M227" s="216"/>
      <c r="N227" s="216"/>
      <c r="O227" s="216"/>
      <c r="P227" s="216"/>
    </row>
    <row r="228" spans="1:16" ht="43.5" customHeight="1" x14ac:dyDescent="0.4">
      <c r="A228" s="49" t="s">
        <v>46</v>
      </c>
      <c r="B228" s="213"/>
      <c r="C228" s="214"/>
      <c r="D228" s="214"/>
      <c r="E228" s="214"/>
      <c r="F228" s="214"/>
      <c r="G228" s="215"/>
      <c r="H228" s="143" t="s">
        <v>47</v>
      </c>
      <c r="I228" s="143"/>
      <c r="J228" s="143"/>
      <c r="K228" s="216"/>
      <c r="L228" s="216"/>
      <c r="M228" s="216"/>
      <c r="N228" s="216"/>
      <c r="O228" s="216"/>
      <c r="P228" s="216"/>
    </row>
    <row r="229" spans="1:16" ht="43.5" customHeight="1" x14ac:dyDescent="0.4">
      <c r="A229" s="49" t="s">
        <v>49</v>
      </c>
      <c r="B229" s="213"/>
      <c r="C229" s="214"/>
      <c r="D229" s="214"/>
      <c r="E229" s="214"/>
      <c r="F229" s="214"/>
      <c r="G229" s="214"/>
      <c r="H229" s="214"/>
      <c r="I229" s="214"/>
      <c r="J229" s="214"/>
      <c r="K229" s="214"/>
      <c r="L229" s="214"/>
      <c r="M229" s="214"/>
      <c r="N229" s="214"/>
      <c r="O229" s="214"/>
      <c r="P229" s="215"/>
    </row>
    <row r="230" spans="1:16" ht="43.5" customHeight="1" x14ac:dyDescent="0.4">
      <c r="A230" s="49" t="s">
        <v>48</v>
      </c>
      <c r="B230" s="213"/>
      <c r="C230" s="214"/>
      <c r="D230" s="214"/>
      <c r="E230" s="214"/>
      <c r="F230" s="214"/>
      <c r="G230" s="214"/>
      <c r="H230" s="214"/>
      <c r="I230" s="214"/>
      <c r="J230" s="214"/>
      <c r="K230" s="214"/>
      <c r="L230" s="214"/>
      <c r="M230" s="214"/>
      <c r="N230" s="214"/>
      <c r="O230" s="214"/>
      <c r="P230" s="215"/>
    </row>
    <row r="231" spans="1:16" x14ac:dyDescent="0.4">
      <c r="D231" s="223"/>
      <c r="E231" s="223"/>
    </row>
    <row r="232" spans="1:16" x14ac:dyDescent="0.4">
      <c r="D232" s="223"/>
      <c r="E232" s="223"/>
    </row>
    <row r="233" spans="1:16" ht="18.75" customHeight="1" x14ac:dyDescent="0.4">
      <c r="D233" s="223"/>
      <c r="E233" s="223"/>
    </row>
    <row r="234" spans="1:16" ht="18.75" customHeight="1" x14ac:dyDescent="0.4">
      <c r="D234" s="223"/>
      <c r="E234" s="223"/>
    </row>
    <row r="235" spans="1:16" x14ac:dyDescent="0.4">
      <c r="D235" s="223"/>
      <c r="E235" s="223"/>
    </row>
    <row r="236" spans="1:16" x14ac:dyDescent="0.4">
      <c r="D236" s="223"/>
      <c r="E236" s="223"/>
    </row>
    <row r="237" spans="1:16" x14ac:dyDescent="0.4">
      <c r="D237" s="223"/>
      <c r="E237" s="223"/>
    </row>
    <row r="238" spans="1:16" x14ac:dyDescent="0.4">
      <c r="D238" s="223"/>
      <c r="E238" s="223"/>
    </row>
    <row r="239" spans="1:16" x14ac:dyDescent="0.4">
      <c r="D239" s="223"/>
      <c r="E239" s="223"/>
    </row>
    <row r="240" spans="1:16" x14ac:dyDescent="0.4">
      <c r="D240" s="223"/>
      <c r="E240" s="223"/>
    </row>
    <row r="241" spans="4:5" x14ac:dyDescent="0.4">
      <c r="D241" s="223"/>
      <c r="E241" s="223"/>
    </row>
    <row r="242" spans="4:5" x14ac:dyDescent="0.4">
      <c r="D242" s="223"/>
      <c r="E242" s="223"/>
    </row>
    <row r="243" spans="4:5" x14ac:dyDescent="0.4">
      <c r="D243" s="223"/>
      <c r="E243" s="223"/>
    </row>
    <row r="244" spans="4:5" x14ac:dyDescent="0.4">
      <c r="D244" s="223"/>
      <c r="E244" s="223"/>
    </row>
    <row r="245" spans="4:5" x14ac:dyDescent="0.4">
      <c r="D245" s="223"/>
      <c r="E245" s="223"/>
    </row>
    <row r="246" spans="4:5" x14ac:dyDescent="0.4">
      <c r="D246" s="223"/>
      <c r="E246" s="223"/>
    </row>
    <row r="247" spans="4:5" x14ac:dyDescent="0.4">
      <c r="D247" s="223"/>
      <c r="E247" s="223"/>
    </row>
  </sheetData>
  <mergeCells count="261">
    <mergeCell ref="D247:E247"/>
    <mergeCell ref="D241:E241"/>
    <mergeCell ref="D242:E242"/>
    <mergeCell ref="D243:E243"/>
    <mergeCell ref="D244:E244"/>
    <mergeCell ref="D245:E245"/>
    <mergeCell ref="D246:E246"/>
    <mergeCell ref="D235:E235"/>
    <mergeCell ref="D236:E236"/>
    <mergeCell ref="D237:E237"/>
    <mergeCell ref="D238:E238"/>
    <mergeCell ref="D239:E239"/>
    <mergeCell ref="D240:E240"/>
    <mergeCell ref="B229:P229"/>
    <mergeCell ref="B230:P230"/>
    <mergeCell ref="D231:E231"/>
    <mergeCell ref="D232:E232"/>
    <mergeCell ref="D233:E233"/>
    <mergeCell ref="D234:E234"/>
    <mergeCell ref="B227:G227"/>
    <mergeCell ref="H227:J227"/>
    <mergeCell ref="K227:P227"/>
    <mergeCell ref="B228:G228"/>
    <mergeCell ref="H228:J228"/>
    <mergeCell ref="K228:P228"/>
    <mergeCell ref="C221:O221"/>
    <mergeCell ref="C222:O222"/>
    <mergeCell ref="C223:O223"/>
    <mergeCell ref="B224:O224"/>
    <mergeCell ref="B226:G226"/>
    <mergeCell ref="H226:J226"/>
    <mergeCell ref="K226:P226"/>
    <mergeCell ref="D214:E214"/>
    <mergeCell ref="C216:O216"/>
    <mergeCell ref="C217:O217"/>
    <mergeCell ref="C218:O218"/>
    <mergeCell ref="C219:O219"/>
    <mergeCell ref="C220:O220"/>
    <mergeCell ref="C212:E212"/>
    <mergeCell ref="F212:H212"/>
    <mergeCell ref="I212:L212"/>
    <mergeCell ref="M212:P212"/>
    <mergeCell ref="C213:E213"/>
    <mergeCell ref="F213:H213"/>
    <mergeCell ref="I213:L213"/>
    <mergeCell ref="M213:P213"/>
    <mergeCell ref="F204:L204"/>
    <mergeCell ref="D208:E208"/>
    <mergeCell ref="C210:E210"/>
    <mergeCell ref="F210:H211"/>
    <mergeCell ref="I210:L211"/>
    <mergeCell ref="M210:P211"/>
    <mergeCell ref="C211:E211"/>
    <mergeCell ref="B186:P186"/>
    <mergeCell ref="B187:P187"/>
    <mergeCell ref="M190:O190"/>
    <mergeCell ref="M193:P193"/>
    <mergeCell ref="A198:P198"/>
    <mergeCell ref="A201:P201"/>
    <mergeCell ref="B184:G184"/>
    <mergeCell ref="H184:J184"/>
    <mergeCell ref="K184:P184"/>
    <mergeCell ref="B185:G185"/>
    <mergeCell ref="H185:J185"/>
    <mergeCell ref="K185:P185"/>
    <mergeCell ref="D181:G181"/>
    <mergeCell ref="H181:I181"/>
    <mergeCell ref="J181:L181"/>
    <mergeCell ref="O181:P181"/>
    <mergeCell ref="B183:G183"/>
    <mergeCell ref="H183:J183"/>
    <mergeCell ref="K183:P183"/>
    <mergeCell ref="D179:G179"/>
    <mergeCell ref="H179:I179"/>
    <mergeCell ref="J179:L179"/>
    <mergeCell ref="O179:P179"/>
    <mergeCell ref="D180:G180"/>
    <mergeCell ref="H180:I180"/>
    <mergeCell ref="J180:L180"/>
    <mergeCell ref="O180:P180"/>
    <mergeCell ref="D177:G177"/>
    <mergeCell ref="H177:I177"/>
    <mergeCell ref="J177:L177"/>
    <mergeCell ref="O177:P177"/>
    <mergeCell ref="D178:G178"/>
    <mergeCell ref="H178:I178"/>
    <mergeCell ref="J178:L178"/>
    <mergeCell ref="O178:P178"/>
    <mergeCell ref="D175:G175"/>
    <mergeCell ref="H175:I175"/>
    <mergeCell ref="J175:L175"/>
    <mergeCell ref="O175:P175"/>
    <mergeCell ref="D176:G176"/>
    <mergeCell ref="H176:I176"/>
    <mergeCell ref="J176:L176"/>
    <mergeCell ref="O176:P176"/>
    <mergeCell ref="D173:G173"/>
    <mergeCell ref="H173:I173"/>
    <mergeCell ref="J173:L173"/>
    <mergeCell ref="O173:P173"/>
    <mergeCell ref="D174:G174"/>
    <mergeCell ref="H174:I174"/>
    <mergeCell ref="J174:L174"/>
    <mergeCell ref="O174:P174"/>
    <mergeCell ref="H170:P170"/>
    <mergeCell ref="C171:G171"/>
    <mergeCell ref="H171:L171"/>
    <mergeCell ref="M171:P171"/>
    <mergeCell ref="D172:G172"/>
    <mergeCell ref="H172:I172"/>
    <mergeCell ref="J172:L172"/>
    <mergeCell ref="O172:P172"/>
    <mergeCell ref="M147:O147"/>
    <mergeCell ref="M150:P150"/>
    <mergeCell ref="A155:P155"/>
    <mergeCell ref="A159:P159"/>
    <mergeCell ref="F162:L162"/>
    <mergeCell ref="A168:H168"/>
    <mergeCell ref="B127:M127"/>
    <mergeCell ref="A132:O132"/>
    <mergeCell ref="B137:M137"/>
    <mergeCell ref="B140:M140"/>
    <mergeCell ref="C144:P144"/>
    <mergeCell ref="D145:L145"/>
    <mergeCell ref="A96:C96"/>
    <mergeCell ref="D96:E96"/>
    <mergeCell ref="A110:M111"/>
    <mergeCell ref="A112:M113"/>
    <mergeCell ref="A118:O118"/>
    <mergeCell ref="B124:M124"/>
    <mergeCell ref="M91:O91"/>
    <mergeCell ref="M92:O92"/>
    <mergeCell ref="A94:C94"/>
    <mergeCell ref="D94:E94"/>
    <mergeCell ref="H94:L94"/>
    <mergeCell ref="A95:C95"/>
    <mergeCell ref="D95:E95"/>
    <mergeCell ref="H95:L95"/>
    <mergeCell ref="M87:O87"/>
    <mergeCell ref="M88:O88"/>
    <mergeCell ref="J89:J90"/>
    <mergeCell ref="K89:K90"/>
    <mergeCell ref="M89:O89"/>
    <mergeCell ref="M90:O90"/>
    <mergeCell ref="M82:O82"/>
    <mergeCell ref="M83:O83"/>
    <mergeCell ref="M84:O84"/>
    <mergeCell ref="J85:K86"/>
    <mergeCell ref="L85:L86"/>
    <mergeCell ref="M85:O85"/>
    <mergeCell ref="M86:O86"/>
    <mergeCell ref="M78:O78"/>
    <mergeCell ref="M79:O79"/>
    <mergeCell ref="J80:J81"/>
    <mergeCell ref="K80:K81"/>
    <mergeCell ref="M80:O80"/>
    <mergeCell ref="M81:O81"/>
    <mergeCell ref="M73:O73"/>
    <mergeCell ref="M74:O74"/>
    <mergeCell ref="M75:O75"/>
    <mergeCell ref="J76:K77"/>
    <mergeCell ref="L76:L77"/>
    <mergeCell ref="M76:O76"/>
    <mergeCell ref="M77:O77"/>
    <mergeCell ref="M69:O69"/>
    <mergeCell ref="M70:O70"/>
    <mergeCell ref="J71:J72"/>
    <mergeCell ref="K71:K72"/>
    <mergeCell ref="M71:O71"/>
    <mergeCell ref="M72:O72"/>
    <mergeCell ref="M65:O65"/>
    <mergeCell ref="M66:O66"/>
    <mergeCell ref="J67:K68"/>
    <mergeCell ref="L67:L68"/>
    <mergeCell ref="M67:O67"/>
    <mergeCell ref="M68:O68"/>
    <mergeCell ref="M61:O61"/>
    <mergeCell ref="J62:J63"/>
    <mergeCell ref="K62:K63"/>
    <mergeCell ref="M62:O62"/>
    <mergeCell ref="M63:O63"/>
    <mergeCell ref="M64:O64"/>
    <mergeCell ref="M57:O57"/>
    <mergeCell ref="J58:K59"/>
    <mergeCell ref="L58:L59"/>
    <mergeCell ref="M58:O58"/>
    <mergeCell ref="M59:O59"/>
    <mergeCell ref="M60:O60"/>
    <mergeCell ref="M51:O51"/>
    <mergeCell ref="M52:O52"/>
    <mergeCell ref="C53:J53"/>
    <mergeCell ref="J55:K56"/>
    <mergeCell ref="L55:L56"/>
    <mergeCell ref="M55:O56"/>
    <mergeCell ref="M47:O47"/>
    <mergeCell ref="M48:O48"/>
    <mergeCell ref="J49:J50"/>
    <mergeCell ref="K49:K50"/>
    <mergeCell ref="M49:O49"/>
    <mergeCell ref="M50:O50"/>
    <mergeCell ref="M42:O42"/>
    <mergeCell ref="M43:O43"/>
    <mergeCell ref="M44:O44"/>
    <mergeCell ref="J45:K46"/>
    <mergeCell ref="L45:L46"/>
    <mergeCell ref="M45:O45"/>
    <mergeCell ref="M46:O46"/>
    <mergeCell ref="M38:O38"/>
    <mergeCell ref="M39:O39"/>
    <mergeCell ref="J40:J41"/>
    <mergeCell ref="K40:K41"/>
    <mergeCell ref="M40:O40"/>
    <mergeCell ref="M41:O41"/>
    <mergeCell ref="M33:O33"/>
    <mergeCell ref="M34:O34"/>
    <mergeCell ref="M35:O35"/>
    <mergeCell ref="J36:K37"/>
    <mergeCell ref="L36:L37"/>
    <mergeCell ref="M36:O36"/>
    <mergeCell ref="M37:O37"/>
    <mergeCell ref="M29:O29"/>
    <mergeCell ref="M30:O30"/>
    <mergeCell ref="J31:J32"/>
    <mergeCell ref="K31:K32"/>
    <mergeCell ref="M31:O31"/>
    <mergeCell ref="M32:O32"/>
    <mergeCell ref="M24:O24"/>
    <mergeCell ref="M25:O25"/>
    <mergeCell ref="M26:O26"/>
    <mergeCell ref="J27:K28"/>
    <mergeCell ref="L27:L28"/>
    <mergeCell ref="M27:O27"/>
    <mergeCell ref="M28:O28"/>
    <mergeCell ref="M20:O20"/>
    <mergeCell ref="M21:O21"/>
    <mergeCell ref="J22:J23"/>
    <mergeCell ref="K22:K23"/>
    <mergeCell ref="M22:O22"/>
    <mergeCell ref="M23:O23"/>
    <mergeCell ref="M15:O15"/>
    <mergeCell ref="M16:O16"/>
    <mergeCell ref="M17:O17"/>
    <mergeCell ref="J18:K19"/>
    <mergeCell ref="L18:L19"/>
    <mergeCell ref="M18:O18"/>
    <mergeCell ref="M19:O19"/>
    <mergeCell ref="M11:O11"/>
    <mergeCell ref="M12:O12"/>
    <mergeCell ref="J13:J14"/>
    <mergeCell ref="K13:K14"/>
    <mergeCell ref="M13:O13"/>
    <mergeCell ref="M14:O14"/>
    <mergeCell ref="C1:J1"/>
    <mergeCell ref="J6:K7"/>
    <mergeCell ref="L6:L7"/>
    <mergeCell ref="M6:O7"/>
    <mergeCell ref="M8:O8"/>
    <mergeCell ref="J9:K10"/>
    <mergeCell ref="L9:L10"/>
    <mergeCell ref="M9:O9"/>
    <mergeCell ref="M10:O10"/>
  </mergeCells>
  <phoneticPr fontId="2"/>
  <pageMargins left="0.70866141732283472" right="0.70866141732283472" top="0.74803149606299213" bottom="0.74803149606299213" header="0.31496062992125984" footer="0.31496062992125984"/>
  <pageSetup paperSize="9" scale="39" fitToHeight="0" orientation="portrait" cellComments="asDisplayed" r:id="rId1"/>
  <rowBreaks count="4" manualBreakCount="4">
    <brk id="52" max="15" man="1"/>
    <brk id="96" max="15" man="1"/>
    <brk id="145" max="13" man="1"/>
    <brk id="188"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リストデータ</vt:lpstr>
      <vt:lpstr>診療所</vt:lpstr>
      <vt:lpstr>病院</vt:lpstr>
      <vt:lpstr>診療所!Print_Area</vt:lpstr>
      <vt:lpstr>病院!Print_Area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2021-11-16T13:06:58Z</cp:lastPrinted>
  <dcterms:created xsi:type="dcterms:W3CDTF">2021-05-25T06:48:22Z</dcterms:created>
  <dcterms:modified xsi:type="dcterms:W3CDTF">2021-11-17T11:18:44Z</dcterms:modified>
</cp:coreProperties>
</file>