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E:\横山健診班\2014\データＨＰ２\data\"/>
    </mc:Choice>
  </mc:AlternateContent>
  <xr:revisionPtr revIDLastSave="0" documentId="13_ncr:1_{2BD015D9-2EFA-4FE2-825B-E0E805349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使い方" sheetId="19" r:id="rId1"/>
    <sheet name="年度1" sheetId="21" r:id="rId2"/>
    <sheet name="年度2" sheetId="22" r:id="rId3"/>
    <sheet name="年度3" sheetId="23" r:id="rId4"/>
    <sheet name="年度4" sheetId="24" r:id="rId5"/>
    <sheet name="年度5" sheetId="25" r:id="rId6"/>
    <sheet name="図1" sheetId="26" r:id="rId7"/>
  </sheets>
  <definedNames>
    <definedName name="_xlnm.Print_Area" localSheetId="6">図1!$U$2:$AT$47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6" l="1"/>
  <c r="F88" i="26"/>
  <c r="C88" i="26"/>
  <c r="F80" i="26"/>
  <c r="C80" i="26"/>
  <c r="F72" i="26"/>
  <c r="C72" i="26"/>
  <c r="F64" i="26"/>
  <c r="C64" i="26"/>
  <c r="F56" i="26"/>
  <c r="C56" i="26"/>
  <c r="C65" i="26"/>
  <c r="F65" i="26"/>
  <c r="I65" i="26"/>
  <c r="L65" i="26"/>
  <c r="A11" i="26"/>
  <c r="A12" i="26"/>
  <c r="A13" i="26"/>
  <c r="A14" i="26"/>
  <c r="A15" i="26"/>
  <c r="H12" i="26"/>
  <c r="B12" i="26"/>
  <c r="B90" i="26"/>
  <c r="M15" i="26" s="1"/>
  <c r="B82" i="26"/>
  <c r="O14" i="26" s="1"/>
  <c r="B74" i="26"/>
  <c r="B66" i="26"/>
  <c r="O12" i="26" s="1"/>
  <c r="B58" i="26"/>
  <c r="O11" i="26" s="1"/>
  <c r="A54" i="26"/>
  <c r="P6" i="26" s="1"/>
  <c r="A55" i="26"/>
  <c r="A56" i="26"/>
  <c r="A57" i="26"/>
  <c r="D6" i="26" s="1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B100" i="26"/>
  <c r="B99" i="26"/>
  <c r="B98" i="26"/>
  <c r="B97" i="26"/>
  <c r="B96" i="26"/>
  <c r="B86" i="26"/>
  <c r="C86" i="26"/>
  <c r="D86" i="26"/>
  <c r="E86" i="26"/>
  <c r="B87" i="26"/>
  <c r="C87" i="26"/>
  <c r="C89" i="26"/>
  <c r="F89" i="26"/>
  <c r="I89" i="26"/>
  <c r="L89" i="26"/>
  <c r="C90" i="26"/>
  <c r="D90" i="26"/>
  <c r="E90" i="26"/>
  <c r="E15" i="26" s="1"/>
  <c r="F90" i="26"/>
  <c r="G90" i="26"/>
  <c r="H90" i="26"/>
  <c r="I90" i="26"/>
  <c r="J90" i="26"/>
  <c r="K90" i="26"/>
  <c r="L90" i="26"/>
  <c r="M90" i="26"/>
  <c r="N90" i="26"/>
  <c r="O90" i="26"/>
  <c r="P90" i="26"/>
  <c r="B91" i="26"/>
  <c r="C91" i="26"/>
  <c r="D91" i="26"/>
  <c r="E91" i="26"/>
  <c r="F91" i="26"/>
  <c r="G91" i="26"/>
  <c r="H91" i="26"/>
  <c r="I91" i="26"/>
  <c r="J91" i="26"/>
  <c r="K91" i="26"/>
  <c r="L91" i="26"/>
  <c r="M91" i="26"/>
  <c r="N91" i="26"/>
  <c r="O91" i="26"/>
  <c r="P91" i="26"/>
  <c r="B92" i="26"/>
  <c r="C92" i="26"/>
  <c r="D92" i="26"/>
  <c r="E92" i="26"/>
  <c r="F92" i="26"/>
  <c r="G92" i="26"/>
  <c r="H92" i="26"/>
  <c r="I92" i="26"/>
  <c r="J92" i="26"/>
  <c r="K92" i="26"/>
  <c r="L92" i="26"/>
  <c r="M92" i="26"/>
  <c r="N92" i="26"/>
  <c r="O92" i="26"/>
  <c r="P92" i="26"/>
  <c r="B93" i="26"/>
  <c r="C93" i="26"/>
  <c r="D93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B78" i="26"/>
  <c r="C78" i="26"/>
  <c r="D78" i="26"/>
  <c r="E78" i="26"/>
  <c r="B79" i="26"/>
  <c r="C79" i="26"/>
  <c r="C81" i="26"/>
  <c r="F81" i="26"/>
  <c r="I81" i="26"/>
  <c r="L81" i="26"/>
  <c r="C82" i="26"/>
  <c r="D82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B83" i="26"/>
  <c r="C83" i="26"/>
  <c r="D83" i="26"/>
  <c r="E83" i="26"/>
  <c r="F83" i="26"/>
  <c r="G83" i="26"/>
  <c r="H83" i="26"/>
  <c r="I83" i="26"/>
  <c r="J83" i="26"/>
  <c r="K83" i="26"/>
  <c r="L83" i="26"/>
  <c r="M83" i="26"/>
  <c r="N83" i="26"/>
  <c r="O83" i="26"/>
  <c r="P83" i="26"/>
  <c r="B84" i="26"/>
  <c r="C84" i="26"/>
  <c r="D84" i="26"/>
  <c r="E84" i="26"/>
  <c r="F84" i="26"/>
  <c r="G84" i="26"/>
  <c r="H84" i="26"/>
  <c r="I84" i="26"/>
  <c r="J84" i="26"/>
  <c r="K84" i="26"/>
  <c r="L84" i="26"/>
  <c r="M84" i="26"/>
  <c r="N84" i="26"/>
  <c r="O84" i="26"/>
  <c r="P84" i="26"/>
  <c r="B85" i="26"/>
  <c r="C85" i="26"/>
  <c r="D85" i="26"/>
  <c r="E85" i="26"/>
  <c r="F85" i="26"/>
  <c r="G85" i="26"/>
  <c r="H85" i="26"/>
  <c r="I85" i="26"/>
  <c r="J85" i="26"/>
  <c r="K85" i="26"/>
  <c r="L85" i="26"/>
  <c r="M85" i="26"/>
  <c r="N85" i="26"/>
  <c r="O85" i="26"/>
  <c r="P85" i="26"/>
  <c r="B70" i="26"/>
  <c r="C70" i="26"/>
  <c r="D70" i="26"/>
  <c r="E70" i="26"/>
  <c r="B71" i="26"/>
  <c r="C71" i="26"/>
  <c r="C73" i="26"/>
  <c r="F73" i="26"/>
  <c r="I73" i="26"/>
  <c r="L73" i="26"/>
  <c r="C74" i="26"/>
  <c r="C13" i="26" s="1"/>
  <c r="D74" i="26"/>
  <c r="E74" i="26"/>
  <c r="E13" i="26" s="1"/>
  <c r="F74" i="26"/>
  <c r="G74" i="26"/>
  <c r="H74" i="26"/>
  <c r="I74" i="26"/>
  <c r="J74" i="26"/>
  <c r="K74" i="26"/>
  <c r="L74" i="26"/>
  <c r="M74" i="26"/>
  <c r="M13" i="26" s="1"/>
  <c r="N74" i="26"/>
  <c r="O74" i="26"/>
  <c r="O13" i="26" s="1"/>
  <c r="P74" i="26"/>
  <c r="P13" i="26" s="1"/>
  <c r="B75" i="26"/>
  <c r="C75" i="26"/>
  <c r="D75" i="26"/>
  <c r="E75" i="26"/>
  <c r="F75" i="26"/>
  <c r="G75" i="26"/>
  <c r="H75" i="26"/>
  <c r="I75" i="26"/>
  <c r="J75" i="26"/>
  <c r="K75" i="26"/>
  <c r="L75" i="26"/>
  <c r="M75" i="26"/>
  <c r="N75" i="26"/>
  <c r="O75" i="26"/>
  <c r="P75" i="26"/>
  <c r="B76" i="26"/>
  <c r="C76" i="26"/>
  <c r="D76" i="26"/>
  <c r="E76" i="26"/>
  <c r="F76" i="26"/>
  <c r="G76" i="26"/>
  <c r="H76" i="26"/>
  <c r="I76" i="26"/>
  <c r="J76" i="26"/>
  <c r="K76" i="26"/>
  <c r="L76" i="26"/>
  <c r="M76" i="26"/>
  <c r="N76" i="26"/>
  <c r="O76" i="26"/>
  <c r="P76" i="26"/>
  <c r="B77" i="26"/>
  <c r="C77" i="26"/>
  <c r="D77" i="26"/>
  <c r="E77" i="26"/>
  <c r="F77" i="26"/>
  <c r="G77" i="26"/>
  <c r="H77" i="26"/>
  <c r="I77" i="26"/>
  <c r="J77" i="26"/>
  <c r="K77" i="26"/>
  <c r="L77" i="26"/>
  <c r="M77" i="26"/>
  <c r="N77" i="26"/>
  <c r="O77" i="26"/>
  <c r="P77" i="26"/>
  <c r="B54" i="26"/>
  <c r="C54" i="26"/>
  <c r="D54" i="26"/>
  <c r="E54" i="26"/>
  <c r="B55" i="26"/>
  <c r="C55" i="26"/>
  <c r="C57" i="26"/>
  <c r="F57" i="26"/>
  <c r="I57" i="26"/>
  <c r="L57" i="26"/>
  <c r="C58" i="26"/>
  <c r="D58" i="26"/>
  <c r="E58" i="26"/>
  <c r="F58" i="26"/>
  <c r="G58" i="26"/>
  <c r="H58" i="26"/>
  <c r="I58" i="26"/>
  <c r="J58" i="26"/>
  <c r="K58" i="26"/>
  <c r="L58" i="26"/>
  <c r="M58" i="26"/>
  <c r="N58" i="26"/>
  <c r="O58" i="26"/>
  <c r="P58" i="26"/>
  <c r="B59" i="26"/>
  <c r="C59" i="26"/>
  <c r="D59" i="26"/>
  <c r="E59" i="26"/>
  <c r="F59" i="26"/>
  <c r="G59" i="26"/>
  <c r="H59" i="26"/>
  <c r="I59" i="26"/>
  <c r="J59" i="26"/>
  <c r="K59" i="26"/>
  <c r="L59" i="26"/>
  <c r="M59" i="26"/>
  <c r="N59" i="26"/>
  <c r="O59" i="26"/>
  <c r="P59" i="26"/>
  <c r="B60" i="26"/>
  <c r="C60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B61" i="26"/>
  <c r="C61" i="26"/>
  <c r="D61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B62" i="26"/>
  <c r="C62" i="26"/>
  <c r="D62" i="26"/>
  <c r="E62" i="26"/>
  <c r="B63" i="26"/>
  <c r="C63" i="26"/>
  <c r="C66" i="26"/>
  <c r="C12" i="26" s="1"/>
  <c r="D66" i="26"/>
  <c r="D12" i="26" s="1"/>
  <c r="E66" i="26"/>
  <c r="E12" i="26" s="1"/>
  <c r="F66" i="26"/>
  <c r="F12" i="26" s="1"/>
  <c r="G66" i="26"/>
  <c r="H66" i="26"/>
  <c r="I66" i="26"/>
  <c r="J66" i="26"/>
  <c r="K66" i="26"/>
  <c r="L66" i="26"/>
  <c r="M66" i="26"/>
  <c r="N66" i="26"/>
  <c r="N12" i="26" s="1"/>
  <c r="O66" i="26"/>
  <c r="P66" i="26"/>
  <c r="B67" i="26"/>
  <c r="C67" i="26"/>
  <c r="D67" i="26"/>
  <c r="E67" i="26"/>
  <c r="F67" i="26"/>
  <c r="G67" i="26"/>
  <c r="H67" i="26"/>
  <c r="I67" i="26"/>
  <c r="J67" i="26"/>
  <c r="K67" i="26"/>
  <c r="L67" i="26"/>
  <c r="M67" i="26"/>
  <c r="N67" i="26"/>
  <c r="O67" i="26"/>
  <c r="P67" i="26"/>
  <c r="B68" i="26"/>
  <c r="C68" i="26"/>
  <c r="D68" i="26"/>
  <c r="E68" i="26"/>
  <c r="F68" i="26"/>
  <c r="G68" i="26"/>
  <c r="H68" i="26"/>
  <c r="I68" i="26"/>
  <c r="J68" i="26"/>
  <c r="K68" i="26"/>
  <c r="L68" i="26"/>
  <c r="M68" i="26"/>
  <c r="N68" i="26"/>
  <c r="O68" i="26"/>
  <c r="P68" i="26"/>
  <c r="B69" i="26"/>
  <c r="C69" i="26"/>
  <c r="D69" i="26"/>
  <c r="E69" i="26"/>
  <c r="F69" i="26"/>
  <c r="G69" i="26"/>
  <c r="H69" i="26"/>
  <c r="I69" i="26"/>
  <c r="J69" i="26"/>
  <c r="K69" i="26"/>
  <c r="L69" i="26"/>
  <c r="M69" i="26"/>
  <c r="N69" i="26"/>
  <c r="O69" i="26"/>
  <c r="P69" i="26"/>
  <c r="E6" i="26" l="1"/>
  <c r="M8" i="26"/>
  <c r="J9" i="26"/>
  <c r="K12" i="26"/>
  <c r="M7" i="26"/>
  <c r="L11" i="26"/>
  <c r="D13" i="26"/>
  <c r="K9" i="26"/>
  <c r="M14" i="26"/>
  <c r="K11" i="26"/>
  <c r="M6" i="26"/>
  <c r="K8" i="26"/>
  <c r="J13" i="26"/>
  <c r="N8" i="26"/>
  <c r="K7" i="26"/>
  <c r="M12" i="26"/>
  <c r="J12" i="26"/>
  <c r="N7" i="26"/>
  <c r="D9" i="26"/>
  <c r="K6" i="26"/>
  <c r="L9" i="26"/>
  <c r="M11" i="26"/>
  <c r="J11" i="26"/>
  <c r="N6" i="26"/>
  <c r="B13" i="26"/>
  <c r="D8" i="26"/>
  <c r="M9" i="26"/>
  <c r="N13" i="26"/>
  <c r="J8" i="26"/>
  <c r="O8" i="26"/>
  <c r="D7" i="26"/>
  <c r="N9" i="26"/>
  <c r="J7" i="26"/>
  <c r="O7" i="26"/>
  <c r="P9" i="26"/>
  <c r="N11" i="26"/>
  <c r="J6" i="26"/>
  <c r="O6" i="26"/>
  <c r="G11" i="26"/>
  <c r="E9" i="26"/>
  <c r="L8" i="26"/>
  <c r="P8" i="26"/>
  <c r="E8" i="26"/>
  <c r="P12" i="26"/>
  <c r="L7" i="26"/>
  <c r="P7" i="26"/>
  <c r="E7" i="26"/>
  <c r="P11" i="26"/>
  <c r="L6" i="26"/>
  <c r="G12" i="26"/>
  <c r="H11" i="26"/>
  <c r="E11" i="26"/>
  <c r="F13" i="26"/>
  <c r="G13" i="26"/>
  <c r="D11" i="26"/>
  <c r="E14" i="26"/>
  <c r="P15" i="26"/>
  <c r="L15" i="26"/>
  <c r="B11" i="26"/>
  <c r="N15" i="26"/>
  <c r="F11" i="26"/>
  <c r="I11" i="26"/>
  <c r="F14" i="26"/>
  <c r="B15" i="26"/>
  <c r="I12" i="26"/>
  <c r="H13" i="26"/>
  <c r="G14" i="26"/>
  <c r="F15" i="26"/>
  <c r="B14" i="26"/>
  <c r="C11" i="26"/>
  <c r="I13" i="26"/>
  <c r="H14" i="26"/>
  <c r="G15" i="26"/>
  <c r="I14" i="26"/>
  <c r="H15" i="26"/>
  <c r="L12" i="26"/>
  <c r="J14" i="26"/>
  <c r="I15" i="26"/>
  <c r="C14" i="26"/>
  <c r="L13" i="26"/>
  <c r="K14" i="26"/>
  <c r="J15" i="26"/>
  <c r="C15" i="26"/>
  <c r="L14" i="26"/>
  <c r="K15" i="26"/>
  <c r="N14" i="26"/>
  <c r="D14" i="26"/>
  <c r="P14" i="26"/>
  <c r="O15" i="26"/>
  <c r="D15" i="26"/>
  <c r="A2" i="26"/>
  <c r="C2" i="26"/>
  <c r="D2" i="26"/>
  <c r="P5" i="26"/>
  <c r="E5" i="26"/>
  <c r="B6" i="26"/>
  <c r="H8" i="26"/>
  <c r="E2" i="26"/>
  <c r="F5" i="26"/>
  <c r="C6" i="26"/>
  <c r="I8" i="26"/>
  <c r="F9" i="26"/>
  <c r="G9" i="26"/>
  <c r="A4" i="26"/>
  <c r="C3" i="26"/>
  <c r="H5" i="26"/>
  <c r="B7" i="26"/>
  <c r="H9" i="26"/>
  <c r="A3" i="26"/>
  <c r="I5" i="26"/>
  <c r="F6" i="26"/>
  <c r="C7" i="26"/>
  <c r="I9" i="26"/>
  <c r="A5" i="26"/>
  <c r="J5" i="26"/>
  <c r="G6" i="26"/>
  <c r="A6" i="26"/>
  <c r="I4" i="26"/>
  <c r="K5" i="26"/>
  <c r="H6" i="26"/>
  <c r="B8" i="26"/>
  <c r="B3" i="26"/>
  <c r="A7" i="26"/>
  <c r="L4" i="26"/>
  <c r="L5" i="26"/>
  <c r="I6" i="26"/>
  <c r="F7" i="26"/>
  <c r="C8" i="26"/>
  <c r="G5" i="26"/>
  <c r="A8" i="26"/>
  <c r="O4" i="26"/>
  <c r="M5" i="26"/>
  <c r="G7" i="26"/>
  <c r="A9" i="26"/>
  <c r="P4" i="26"/>
  <c r="N5" i="26"/>
  <c r="H7" i="26"/>
  <c r="B9" i="26"/>
  <c r="B2" i="26"/>
  <c r="C5" i="26"/>
  <c r="O5" i="26"/>
  <c r="I7" i="26"/>
  <c r="F8" i="26"/>
  <c r="C9" i="26"/>
  <c r="O9" i="26"/>
  <c r="D5" i="26"/>
  <c r="G8" i="26"/>
  <c r="F4" i="26" l="1"/>
  <c r="C4" i="26"/>
  <c r="F10" i="26"/>
  <c r="C10" i="26"/>
</calcChain>
</file>

<file path=xl/sharedStrings.xml><?xml version="1.0" encoding="utf-8"?>
<sst xmlns="http://schemas.openxmlformats.org/spreadsheetml/2006/main" count="3171" uniqueCount="439">
  <si>
    <t>脳梗塞</t>
  </si>
  <si>
    <t>県</t>
  </si>
  <si>
    <t>同規模</t>
  </si>
  <si>
    <t>国</t>
  </si>
  <si>
    <t>レコード種別</t>
  </si>
  <si>
    <t>保険者番号</t>
  </si>
  <si>
    <t>保険者名</t>
  </si>
  <si>
    <t>地区名</t>
  </si>
  <si>
    <t>作成年月</t>
  </si>
  <si>
    <t>県計・国計</t>
  </si>
  <si>
    <t>共通部</t>
  </si>
  <si>
    <t>国保組合含む</t>
  </si>
  <si>
    <t>集計単位</t>
  </si>
  <si>
    <t>平均寿命（男性）</t>
  </si>
  <si>
    <t>平均寿命（女性）</t>
  </si>
  <si>
    <t>健康寿命（男性）</t>
  </si>
  <si>
    <t>健康寿命（女性）</t>
  </si>
  <si>
    <t>標準化死亡比（男性）</t>
  </si>
  <si>
    <t>標準化死亡比（女性）</t>
  </si>
  <si>
    <t>年齢調整死亡率（男性）</t>
  </si>
  <si>
    <t>年齢調整死亡率（女性）</t>
  </si>
  <si>
    <t>死亡者数</t>
  </si>
  <si>
    <t>死亡者数（がん）</t>
  </si>
  <si>
    <t>死因割合（がん）</t>
  </si>
  <si>
    <t>死亡者数（心臓病）</t>
  </si>
  <si>
    <t>死因割合（心臓病）</t>
  </si>
  <si>
    <t>死亡者数（脳疾患）</t>
  </si>
  <si>
    <t>死因割合（脳疾患）</t>
  </si>
  <si>
    <t>死亡者数（糖尿病）</t>
  </si>
  <si>
    <t>死因割合（糖尿病）</t>
  </si>
  <si>
    <t>死亡者数（腎不全）</t>
  </si>
  <si>
    <t>死因割合（腎不全）</t>
  </si>
  <si>
    <t>死亡者数（自殺）</t>
  </si>
  <si>
    <t>死因割合（自殺）</t>
  </si>
  <si>
    <t>平均自立期間（要介護２以上）（男性）</t>
  </si>
  <si>
    <t>平均自立期間95%信頼区間 上限（要介護２以上）（男性）</t>
  </si>
  <si>
    <t>平均自立期間95%信頼区間 下限（要介護２以上）（男性）</t>
  </si>
  <si>
    <t>平均自立期間（要介護２以上）（女性）</t>
  </si>
  <si>
    <t>平均自立期間95%信頼区間 上限（要介護２以上）（女性）</t>
  </si>
  <si>
    <t>平均自立期間95%信頼区間 下限（要介護２以上）（女性）</t>
  </si>
  <si>
    <t>平均自立期間（要支援・要介護）（男性）</t>
  </si>
  <si>
    <t>平均自立期間95%信頼区間 上限（要支援・要介護）（男性）</t>
  </si>
  <si>
    <t>平均自立期間95%信頼区間 下限（要支援・要介護）（男性）</t>
  </si>
  <si>
    <t>平均自立期間（要支援・要介護）（女性）</t>
  </si>
  <si>
    <t>平均自立期間95%信頼区間 上限（要支援・要介護）（女性）</t>
  </si>
  <si>
    <t>平均自立期間95%信頼区間 下限（要支援・要介護）（女性）</t>
  </si>
  <si>
    <t>平均余命95%信頼区間 上限（男性）</t>
  </si>
  <si>
    <t>平均余命95%信頼区間 下限（男性）</t>
  </si>
  <si>
    <t>平均余命（女性）</t>
  </si>
  <si>
    <t>平均余命95%信頼区間 上限（女性）</t>
  </si>
  <si>
    <t>平均余命95%信頼区間 下限（女性）</t>
  </si>
  <si>
    <t>平均自立期間（要介護２以上）（男性）（二次医療圏）</t>
  </si>
  <si>
    <t>平均自立期間95%信頼区間 上限（要介護２以上）（男性）（二次医療圏）</t>
  </si>
  <si>
    <t>平均自立期間95%信頼区間 下限（要介護２以上）（男性）（二次医療圏）</t>
  </si>
  <si>
    <t>平均自立期間（要介護２以上）（女性）（二次医療圏）</t>
  </si>
  <si>
    <t>平均自立期間95%信頼区間 上限（要介護２以上）（女性）（二次医療圏）</t>
  </si>
  <si>
    <t>平均自立期間95%信頼区間 下限（要介護２以上）（女性）（二次医療圏）</t>
  </si>
  <si>
    <t>平均自立期間（要支援・要介護）（男性）（二次医療圏）</t>
  </si>
  <si>
    <t>平均自立期間95%信頼区間 上限（要支援・要介護）（男性）（二次医療圏）</t>
  </si>
  <si>
    <t>平均自立期間95%信頼区間 下限（要支援・要介護）（男性）（二次医療圏）</t>
  </si>
  <si>
    <t>平均自立期間（要支援・要介護）（女性）（二次医療圏）</t>
  </si>
  <si>
    <t>平均自立期間95%信頼区間 上限（要支援・要介護）（女性）（二次医療圏）</t>
  </si>
  <si>
    <t>平均自立期間95%信頼区間 下限（要支援・要介護）（女性）（二次医療圏）</t>
  </si>
  <si>
    <t>平均余命（男性）（二次医療圏）</t>
  </si>
  <si>
    <t>平均余命95%信頼区間 上限（男性）（二次医療圏）</t>
  </si>
  <si>
    <t>平均余命95%信頼区間 下限（男性）（二次医療圏）</t>
  </si>
  <si>
    <t>平均余命（女性）（二次医療圏）</t>
  </si>
  <si>
    <t>平均余命95%信頼区間 上限（女性）（二次医療圏）</t>
  </si>
  <si>
    <t>平均余命95%信頼区間 下限（女性）（二次医療圏）</t>
  </si>
  <si>
    <t>平均寿命</t>
  </si>
  <si>
    <t>保険者(地区)</t>
  </si>
  <si>
    <t>質問票有所見者数（服薬_高血圧症）</t>
  </si>
  <si>
    <t>質問票総回答数（服薬_高血圧症）</t>
  </si>
  <si>
    <t>服薬_高血圧症</t>
  </si>
  <si>
    <t>質問票有所見者数（服薬_糖尿病）</t>
  </si>
  <si>
    <t>質問票総回答数（服薬_糖尿病）</t>
  </si>
  <si>
    <t>服薬_糖尿病</t>
  </si>
  <si>
    <t>質問票有所見者数（服薬_脂質異常症）</t>
  </si>
  <si>
    <t>質問票総回答数（服薬_脂質異常症）</t>
  </si>
  <si>
    <t>服薬_脂質異常症</t>
  </si>
  <si>
    <t>質問票有所見者数（既往歴_脳卒中）</t>
  </si>
  <si>
    <t>質問票総回答数（既往歴_脳卒中）</t>
  </si>
  <si>
    <t>既往歴_脳卒中</t>
  </si>
  <si>
    <t>質問票有所見者数（既往歴_心臓病）</t>
  </si>
  <si>
    <t>質問票総回答数（既往歴_心臓病）</t>
  </si>
  <si>
    <t>既往歴_心臓病</t>
  </si>
  <si>
    <t>質問票有所見者数（既往歴_慢性腎臓病・腎不全）</t>
  </si>
  <si>
    <t>質問票総回答数（既往歴_慢性腎臓病・腎不全）</t>
  </si>
  <si>
    <t>既往歴_慢性腎臓病・腎不全</t>
  </si>
  <si>
    <t>質問票有所見者数（既往歴_貧血）</t>
  </si>
  <si>
    <t>質問票総回答数（既往歴_貧血）</t>
  </si>
  <si>
    <t>既往歴_貧血</t>
  </si>
  <si>
    <t>質問票有所見者数（喫煙）</t>
  </si>
  <si>
    <t>質問票総回答数（喫煙）</t>
  </si>
  <si>
    <t>喫煙</t>
  </si>
  <si>
    <t>質問票有所見者数（２０歳時体重から１０kg以上増加）</t>
  </si>
  <si>
    <t>質問票総回答数（２０歳時体重から１０kg以上増加）</t>
  </si>
  <si>
    <t>２０歳時体重から１０kg以上増加</t>
  </si>
  <si>
    <t>質問票有所見者数（１回３０分以上の運動習慣なし）</t>
  </si>
  <si>
    <t>質問票総回答数（１回３０分以上の運動習慣なし）</t>
  </si>
  <si>
    <t>１回３０分以上の運動習慣なし</t>
  </si>
  <si>
    <t>質問票有所見者数（１日１時間以上運動なし）</t>
  </si>
  <si>
    <t>質問票総回答数（１日１時間以上運動なし）</t>
  </si>
  <si>
    <t>１日１時間以上運動なし</t>
  </si>
  <si>
    <t>質問票有所見者数（歩行速度遅い）</t>
  </si>
  <si>
    <t>質問票総回答数（歩行速度遅い）</t>
  </si>
  <si>
    <t>歩行速度遅い</t>
  </si>
  <si>
    <t>質問票有所見者数（１年間で体重増減３kg以上）</t>
  </si>
  <si>
    <t>質問票総回答数（１年間で体重増減３kg以上）</t>
  </si>
  <si>
    <t>１年間で体重増減３kg以上</t>
  </si>
  <si>
    <t>質問票有所見者数（食べる速度が速い）</t>
  </si>
  <si>
    <t>質問票総回答数（食べる速度が速い）</t>
  </si>
  <si>
    <t>食べる速度が速い</t>
  </si>
  <si>
    <t>質問票有所見者数（食べる速度が普通）</t>
  </si>
  <si>
    <t>質問票総回答数（食べる速度が普通）</t>
  </si>
  <si>
    <t>食べる速度が普通</t>
  </si>
  <si>
    <t>質問票有所見者数（食べる速度が遅い）</t>
  </si>
  <si>
    <t>質問票総回答数（食べる速度が遅い）</t>
  </si>
  <si>
    <t>食べる速度が遅い</t>
  </si>
  <si>
    <t>質問票有所見者数（週３回以上就寝前夕食）</t>
  </si>
  <si>
    <t>質問票総回答数（週３回以上就寝前夕食）</t>
  </si>
  <si>
    <t>週３回以上就寝前夕食</t>
  </si>
  <si>
    <t>質問票有所見者数（週３回以上夕食後間食）</t>
  </si>
  <si>
    <t>質問票総回答数（週３回以上夕食後間食）</t>
  </si>
  <si>
    <t>週３回以上夕食後間食</t>
  </si>
  <si>
    <t>質問票有所見者数（週３回以上朝食を抜く）</t>
  </si>
  <si>
    <t>質問票総回答数（週３回以上朝食を抜く）</t>
  </si>
  <si>
    <t>週３回以上朝食を抜く</t>
  </si>
  <si>
    <t>質問票有所見者数（毎日飲酒）</t>
  </si>
  <si>
    <t>質問票総回答数（毎日飲酒）</t>
  </si>
  <si>
    <t>毎日飲酒</t>
  </si>
  <si>
    <t>質問票有所見者数（時々飲酒）</t>
  </si>
  <si>
    <t>質問票総回答数（時々飲酒）</t>
  </si>
  <si>
    <t>時々飲酒</t>
  </si>
  <si>
    <t>質問票有所見者数（飲まない）</t>
  </si>
  <si>
    <t>質問票総回答数（飲まない）</t>
  </si>
  <si>
    <t>飲まない</t>
  </si>
  <si>
    <t>質問票有所見者数（１合未満）</t>
  </si>
  <si>
    <t>質問票総回答数（１合未満）</t>
  </si>
  <si>
    <t>１合未満</t>
  </si>
  <si>
    <t>質問票有所見者数（１～２合）</t>
  </si>
  <si>
    <t>質問票総回答数（１～２合）</t>
  </si>
  <si>
    <t>１～２合</t>
  </si>
  <si>
    <t>質問票有所見者数（２～３合）</t>
  </si>
  <si>
    <t>質問票総回答数（２～３合）</t>
  </si>
  <si>
    <t>２～３合</t>
  </si>
  <si>
    <t>質問票有所見者数（３合以上）</t>
  </si>
  <si>
    <t>質問票総回答数（３合以上）</t>
  </si>
  <si>
    <t>３合以上</t>
  </si>
  <si>
    <t>質問票有所見者数（睡眠不足）</t>
  </si>
  <si>
    <t>質問票総回答数（睡眠不足）</t>
  </si>
  <si>
    <t>睡眠不足</t>
  </si>
  <si>
    <t>質問票有所見者数（改善意欲なし）</t>
  </si>
  <si>
    <t>質問票総回答数（改善意欲なし）</t>
  </si>
  <si>
    <t>改善意欲なし</t>
  </si>
  <si>
    <t>質問票有所見者数（改善意欲あり）</t>
  </si>
  <si>
    <t>質問票総回答数（改善意欲あり）</t>
  </si>
  <si>
    <t>改善意欲あり</t>
  </si>
  <si>
    <t>質問票有所見者数（改善意欲ありかつ始めている）</t>
  </si>
  <si>
    <t>質問票総回答数（改善意欲ありかつ始めている）</t>
  </si>
  <si>
    <t>改善意欲ありかつ始めている</t>
  </si>
  <si>
    <t>質問票有所見者数（取り組み済み６ヶ月未満）</t>
  </si>
  <si>
    <t>質問票総回答数（取り組み済み６ヶ月未満）</t>
  </si>
  <si>
    <t>取り組み済み６ヶ月未満</t>
  </si>
  <si>
    <t>質問票有所見者数（取り組み済み６ヶ月以上）</t>
  </si>
  <si>
    <t>質問票総回答数（取り組み済み６ヶ月以上）</t>
  </si>
  <si>
    <t>取り組み済み６ヶ月以上</t>
  </si>
  <si>
    <t>質問票有所見者数（保健指導利用しない）</t>
  </si>
  <si>
    <t>質問票総回答数（保健指導利用しない）</t>
  </si>
  <si>
    <t>保健指導利用しない</t>
  </si>
  <si>
    <t>質問票有所見者数（咀嚼_何でも）</t>
  </si>
  <si>
    <t>質問票総回答数（咀嚼_何でも）</t>
  </si>
  <si>
    <t>咀嚼_何でも</t>
  </si>
  <si>
    <t>質問票有所見者数（咀嚼_かみにくい）</t>
  </si>
  <si>
    <t>質問票総回答数（咀嚼_かみにくい）</t>
  </si>
  <si>
    <t>咀嚼_かみにくい</t>
  </si>
  <si>
    <t>質問票有所見者数（咀嚼_ほとんどかめない）</t>
  </si>
  <si>
    <t>質問票総回答数（咀嚼_ほとんどかめない）</t>
  </si>
  <si>
    <t>咀嚼_ほとんどかめない</t>
  </si>
  <si>
    <t>質問票有所見者数（３食以外間食_毎日）</t>
  </si>
  <si>
    <t>質問票総回答数（３食以外間食_毎日）</t>
  </si>
  <si>
    <t>３食以外間食_毎日</t>
  </si>
  <si>
    <t>質問票有所見者数（３食以外間食_時々）</t>
  </si>
  <si>
    <t>質問票総回答数（３食以外間食_時々）</t>
  </si>
  <si>
    <t>３食以外間食_時々</t>
  </si>
  <si>
    <t>質問票有所見者数（３食以外間食_ほとんど摂取しない）</t>
  </si>
  <si>
    <t>質問票総回答数（３食以外間食_ほとんど摂取しない）</t>
  </si>
  <si>
    <t>３食以外間食_ほとんど摂取しない</t>
  </si>
  <si>
    <t>生活習慣</t>
  </si>
  <si>
    <t>最大医療資源傷病名</t>
  </si>
  <si>
    <t>医療費</t>
  </si>
  <si>
    <t>総医療費</t>
  </si>
  <si>
    <t>医療費割合</t>
  </si>
  <si>
    <t>医療費分析</t>
  </si>
  <si>
    <t>慢性腎臓病（透有）</t>
  </si>
  <si>
    <t>慢性腎臓病（透無）</t>
  </si>
  <si>
    <t>がん</t>
  </si>
  <si>
    <t>精神</t>
  </si>
  <si>
    <t>筋・骨格</t>
  </si>
  <si>
    <t>糖尿病</t>
  </si>
  <si>
    <t>高血圧症</t>
  </si>
  <si>
    <t>高尿酸血症</t>
  </si>
  <si>
    <t>脂肪肝</t>
  </si>
  <si>
    <t>動脈硬化症</t>
  </si>
  <si>
    <t>脳出血</t>
  </si>
  <si>
    <t>狭心症</t>
  </si>
  <si>
    <t>心筋梗塞</t>
  </si>
  <si>
    <t>脂質異常症</t>
  </si>
  <si>
    <t>健診受診者数</t>
  </si>
  <si>
    <t>健診対象者数</t>
  </si>
  <si>
    <t>受診率</t>
  </si>
  <si>
    <t>人数（メタボ）</t>
  </si>
  <si>
    <t>メタボ割合</t>
  </si>
  <si>
    <t>人数（メタボ）（男性）</t>
  </si>
  <si>
    <t>メタボ割合（男性）</t>
  </si>
  <si>
    <t>人数（メタボ）（女性）</t>
  </si>
  <si>
    <t>メタボ割合（女性）</t>
  </si>
  <si>
    <t>人数（予備群）</t>
  </si>
  <si>
    <t>予備群割合</t>
  </si>
  <si>
    <t>人数（予備群）（男性）</t>
  </si>
  <si>
    <t>予備群割合（男性）</t>
  </si>
  <si>
    <t>人数（予備群）（女性）</t>
  </si>
  <si>
    <t>予備群割合（女性）</t>
  </si>
  <si>
    <t>人数（非肥満高血糖）</t>
  </si>
  <si>
    <t>非肥満高血糖割合</t>
  </si>
  <si>
    <t>動機付け支援実施者数</t>
  </si>
  <si>
    <t>積極的支援実施者数</t>
  </si>
  <si>
    <t>動機付け支援対象者数</t>
  </si>
  <si>
    <t>積極的支援対象者数</t>
  </si>
  <si>
    <t>特定保健指導実施率</t>
  </si>
  <si>
    <t>基準値超人数（腹囲）</t>
  </si>
  <si>
    <t>基準値超割合（腹囲）</t>
  </si>
  <si>
    <t>基準値超人数（腹囲）（男性）</t>
  </si>
  <si>
    <t>基準値超割合（腹囲）（男性）</t>
  </si>
  <si>
    <t>基準値超人数（腹囲）（女性）</t>
  </si>
  <si>
    <t>基準値超割合（腹囲）（女性）</t>
  </si>
  <si>
    <t>基準値超人数（BMI）</t>
  </si>
  <si>
    <t>基準値超割合（BMI）</t>
  </si>
  <si>
    <t>基準値超人数（BMI）（男性）</t>
  </si>
  <si>
    <t>基準値超割合（BMI）（男性）</t>
  </si>
  <si>
    <t>基準値超人数（BMI）（女性）</t>
  </si>
  <si>
    <t>基準値超割合（BMI）（女性）</t>
  </si>
  <si>
    <t>基準値超人数（血糖）</t>
  </si>
  <si>
    <t>基準値超割合（血糖）</t>
  </si>
  <si>
    <t>基準値超人数（血圧）</t>
  </si>
  <si>
    <t>基準値超割合（血圧）</t>
  </si>
  <si>
    <t>基準値超人数（脂質）</t>
  </si>
  <si>
    <t>基準値超割合（脂質）</t>
  </si>
  <si>
    <t>基準値超人数（血糖・血圧）</t>
  </si>
  <si>
    <t>基準値超割合（血糖・血圧）</t>
  </si>
  <si>
    <t>基準値超人数（血糖・脂質）</t>
  </si>
  <si>
    <t>基準値超割合（血糖・脂質）</t>
  </si>
  <si>
    <t>基準値超人数（血圧・脂質）</t>
  </si>
  <si>
    <t>基準値超割合（血圧・脂質）</t>
  </si>
  <si>
    <t>基準値超人数（血糖・血圧・脂質）</t>
  </si>
  <si>
    <t>基準値超割合（血糖・血圧・脂質）</t>
  </si>
  <si>
    <t>初回受診者数</t>
  </si>
  <si>
    <t>初回受診率</t>
  </si>
  <si>
    <t>受診勧奨者数</t>
  </si>
  <si>
    <t>受診勧奨者率</t>
  </si>
  <si>
    <t>受診勧奨者数（医科レセ有）</t>
  </si>
  <si>
    <t>受診勧奨者医療機関受診率</t>
  </si>
  <si>
    <t>受診勧奨者数（医科レセ無）</t>
  </si>
  <si>
    <t>受診勧奨者医療機関非受診率</t>
  </si>
  <si>
    <t>未治療者数</t>
  </si>
  <si>
    <t>未治療者率</t>
  </si>
  <si>
    <t>医科レセ総点数（健診受診者）</t>
  </si>
  <si>
    <t>医科レセ総件数（健診受診者）</t>
  </si>
  <si>
    <t>特定健診受診者１件当たり医科レセ点数</t>
  </si>
  <si>
    <t>医科レセ総点数（健診未受診者）</t>
  </si>
  <si>
    <t>医科レセ総件数（健診未受診者）</t>
  </si>
  <si>
    <t>特定健診未受診者１件当たり医科レセ点数</t>
  </si>
  <si>
    <t>健診</t>
  </si>
  <si>
    <t>被保険者数</t>
  </si>
  <si>
    <t>病院数</t>
  </si>
  <si>
    <t>千人当たり病院数</t>
  </si>
  <si>
    <t>診療所数</t>
  </si>
  <si>
    <t>千人当たり診療所数</t>
  </si>
  <si>
    <t>病床数</t>
  </si>
  <si>
    <t>千人当たり病床数</t>
  </si>
  <si>
    <t>医師数</t>
  </si>
  <si>
    <t>千人当たり医師数</t>
  </si>
  <si>
    <t>レセプト件数（外来）</t>
  </si>
  <si>
    <t>千人当たり外来患者数</t>
  </si>
  <si>
    <t>レセプト件数（入院）</t>
  </si>
  <si>
    <t>千人当たり入院患者数</t>
  </si>
  <si>
    <t>レセプト件数</t>
  </si>
  <si>
    <t>レセプト総点数</t>
  </si>
  <si>
    <t>１件当たり点数</t>
  </si>
  <si>
    <t>レセプト総点数（一般）</t>
  </si>
  <si>
    <t>１件当たり点数（一般）</t>
  </si>
  <si>
    <t>レセプト総点数（退職）</t>
  </si>
  <si>
    <t>１件当たり点数（退職）</t>
  </si>
  <si>
    <t>レセプト総点数（後期）</t>
  </si>
  <si>
    <t>１件当たり点数（後期）</t>
  </si>
  <si>
    <t>レセプト総点数（外来）</t>
  </si>
  <si>
    <t>外来費用の割合</t>
  </si>
  <si>
    <t>外来受診率</t>
  </si>
  <si>
    <t>１件当たり医療費点数（外来）</t>
  </si>
  <si>
    <t>１人当たり医療費点数（外来）</t>
  </si>
  <si>
    <t>総診療実日数（外来）</t>
  </si>
  <si>
    <t>１日当たり医療費点数（外来）</t>
  </si>
  <si>
    <t>１件当たり受診回数（外来）</t>
  </si>
  <si>
    <t>レセプト総点数（入院）</t>
  </si>
  <si>
    <t>入院費用の割合</t>
  </si>
  <si>
    <t>入院率</t>
  </si>
  <si>
    <t>１件当たり医療費点数（入院）</t>
  </si>
  <si>
    <t>１人当たり医療費点数（入院）</t>
  </si>
  <si>
    <t>総診療実日数（入院）</t>
  </si>
  <si>
    <t>１日当たり医療費点数（入院）</t>
  </si>
  <si>
    <t>１件当たり在院日数（入院）</t>
  </si>
  <si>
    <t>歯科レセプト件数</t>
  </si>
  <si>
    <t>歯科受診率</t>
  </si>
  <si>
    <t>歯科レセプト総点数</t>
  </si>
  <si>
    <t>歯科１件当たり医療費点数</t>
  </si>
  <si>
    <t>歯科１人当たり医療費点数</t>
  </si>
  <si>
    <t>歯科総診療実日数</t>
  </si>
  <si>
    <t>歯科１日当たり医療費点数</t>
  </si>
  <si>
    <t>歯科１件当たり受診回数</t>
  </si>
  <si>
    <t>医療</t>
  </si>
  <si>
    <t>介護１号認定者数</t>
  </si>
  <si>
    <t>介護１号被保険者数</t>
  </si>
  <si>
    <t>１号認定率</t>
  </si>
  <si>
    <t>総給付費</t>
  </si>
  <si>
    <t>総件数</t>
  </si>
  <si>
    <t>１件当給付費</t>
  </si>
  <si>
    <t>総給付費（支１）</t>
  </si>
  <si>
    <t>総件数（支１）</t>
  </si>
  <si>
    <t>要支援１</t>
  </si>
  <si>
    <t>総給付費（支２）</t>
  </si>
  <si>
    <t>総件数（支２）</t>
  </si>
  <si>
    <t>要支援２</t>
  </si>
  <si>
    <t>総給付費（介１）</t>
  </si>
  <si>
    <t>総件数（介１）</t>
  </si>
  <si>
    <t>要介護１</t>
  </si>
  <si>
    <t>総給付費（介２）</t>
  </si>
  <si>
    <t>総件数（介２）</t>
  </si>
  <si>
    <t>要介護２</t>
  </si>
  <si>
    <t>総給付費（介３）</t>
  </si>
  <si>
    <t>総件数（介３）</t>
  </si>
  <si>
    <t>要介護３</t>
  </si>
  <si>
    <t>総給付費（介４）</t>
  </si>
  <si>
    <t>総件数（介４）</t>
  </si>
  <si>
    <t>要介護４</t>
  </si>
  <si>
    <t>総給付費（介５）</t>
  </si>
  <si>
    <t>総件数（介５）</t>
  </si>
  <si>
    <t>要介護５</t>
  </si>
  <si>
    <t>２号認定者数</t>
  </si>
  <si>
    <t>介護２号被保険者数</t>
  </si>
  <si>
    <t>２号認定率</t>
  </si>
  <si>
    <t>１号認定者数（新規）</t>
  </si>
  <si>
    <t>新規認定率</t>
  </si>
  <si>
    <t>前年１号認定者数（新規）</t>
  </si>
  <si>
    <t>介護１号被保険者数（前年）</t>
  </si>
  <si>
    <t>前々年１号認定者数（新規）</t>
  </si>
  <si>
    <t>介護１号被保険者数(前々年）</t>
  </si>
  <si>
    <t>新規認定率比較（前年／前々年）</t>
  </si>
  <si>
    <t>認定者数（糖尿病）</t>
  </si>
  <si>
    <t>有病状況（糖尿病）</t>
  </si>
  <si>
    <t>認定者数（高血圧症）</t>
  </si>
  <si>
    <t>有病状況（高血圧症）</t>
  </si>
  <si>
    <t>認定者数（脂質異常症）</t>
  </si>
  <si>
    <t>有病状況（脂質異常症）</t>
  </si>
  <si>
    <t>認定者数（心臓病）</t>
  </si>
  <si>
    <t>有病状況（心臓病）</t>
  </si>
  <si>
    <t>認定者数（脳疾患）</t>
  </si>
  <si>
    <t>有病状況（脳疾患）</t>
  </si>
  <si>
    <t>認定者数（がん）</t>
  </si>
  <si>
    <t>有病状況（がん）</t>
  </si>
  <si>
    <t>認定者数（筋・骨格）</t>
  </si>
  <si>
    <t>有病状況（筋・骨格）</t>
  </si>
  <si>
    <t>認定者数（精神）</t>
  </si>
  <si>
    <t>有病状況（精神）</t>
  </si>
  <si>
    <t>総給付費（居宅）</t>
  </si>
  <si>
    <t>総件数（居宅）</t>
  </si>
  <si>
    <t>１件当たり給付費（居宅）</t>
  </si>
  <si>
    <t>事業所数（居宅）</t>
  </si>
  <si>
    <t>千人当たり事業所数（居宅）</t>
  </si>
  <si>
    <t>総給付費（施設）</t>
  </si>
  <si>
    <t>総件数（施設）</t>
  </si>
  <si>
    <t>１件当たり給付費（施設）</t>
  </si>
  <si>
    <t>事業所数（施設）</t>
  </si>
  <si>
    <t>千人当たり事業所数（施設）</t>
  </si>
  <si>
    <t>医科レセ総点数（認定者）</t>
  </si>
  <si>
    <t>医科レセ総件数（認定者）</t>
  </si>
  <si>
    <t>要介護（支援）認定者医療費</t>
  </si>
  <si>
    <t>医科レセ総点数（認定なし）</t>
  </si>
  <si>
    <t>医科レセ総件数（認定なし）</t>
  </si>
  <si>
    <t>要介護（支援）認定なし者医療費</t>
  </si>
  <si>
    <t>総ポイント数(悪化）</t>
  </si>
  <si>
    <t>悪化状況</t>
  </si>
  <si>
    <t>総ポイント数(改善）</t>
  </si>
  <si>
    <t>改善状況</t>
  </si>
  <si>
    <t>認定者数（再掲_認知症）</t>
  </si>
  <si>
    <t>有病状況（再掲_認知症）</t>
  </si>
  <si>
    <t>認定者数（ｱﾙﾂﾊｲﾏｰ病）</t>
  </si>
  <si>
    <t>有病状況（ｱﾙﾂﾊｲﾏｰ病）</t>
  </si>
  <si>
    <t>歯科レセ総点数（認定者）</t>
  </si>
  <si>
    <t>歯科レセ総件数（認定者）</t>
  </si>
  <si>
    <t>歯科要介護（支援）認定者医療費</t>
  </si>
  <si>
    <t>歯科レセ総点数（認定なし）</t>
  </si>
  <si>
    <t>歯科レセ総件数（認定なし）</t>
  </si>
  <si>
    <t>歯科要介護（支援）認定なし者医療費</t>
  </si>
  <si>
    <t>介護</t>
  </si>
  <si>
    <t>（２）（１）のCSVファイルをエクセルで開く。</t>
    <rPh sb="20" eb="21">
      <t>ヒラ</t>
    </rPh>
    <phoneticPr fontId="2"/>
  </si>
  <si>
    <t>見本データは全て仮想値です。</t>
    <rPh sb="0" eb="2">
      <t>ミホン</t>
    </rPh>
    <rPh sb="6" eb="7">
      <t>スベ</t>
    </rPh>
    <rPh sb="8" eb="10">
      <t>カソウ</t>
    </rPh>
    <rPh sb="10" eb="11">
      <t>アタイ</t>
    </rPh>
    <phoneticPr fontId="2"/>
  </si>
  <si>
    <t>履歴</t>
    <rPh sb="0" eb="2">
      <t>リレキ</t>
    </rPh>
    <phoneticPr fontId="5"/>
  </si>
  <si>
    <t>Ver.0.9  2021/2/3</t>
    <phoneticPr fontId="2"/>
  </si>
  <si>
    <t>Ａ市</t>
    <rPh sb="1" eb="2">
      <t>シ</t>
    </rPh>
    <phoneticPr fontId="2"/>
  </si>
  <si>
    <t>Ver.1.0  2022/6/22</t>
    <phoneticPr fontId="2"/>
  </si>
  <si>
    <t>平均余命（男性）</t>
    <phoneticPr fontId="2"/>
  </si>
  <si>
    <t>H30年度（累計）</t>
    <phoneticPr fontId="2"/>
  </si>
  <si>
    <t>99xxxx</t>
    <phoneticPr fontId="2"/>
  </si>
  <si>
    <t>R01年度（累計）</t>
    <phoneticPr fontId="2"/>
  </si>
  <si>
    <t>R02年度（累計）</t>
    <phoneticPr fontId="2"/>
  </si>
  <si>
    <t>R03年度（累計）</t>
    <phoneticPr fontId="2"/>
  </si>
  <si>
    <t>R04年度（累計）</t>
    <phoneticPr fontId="2"/>
  </si>
  <si>
    <t>男性</t>
  </si>
  <si>
    <t>女性</t>
  </si>
  <si>
    <t>95%ΔLCI</t>
  </si>
  <si>
    <t>95%ΔUCI</t>
  </si>
  <si>
    <t>自立していない期間の平均（男性）</t>
  </si>
  <si>
    <t>選択中のデータ</t>
    <rPh sb="0" eb="3">
      <t>センタクチュウ</t>
    </rPh>
    <phoneticPr fontId="2"/>
  </si>
  <si>
    <t>年度リスト</t>
    <rPh sb="0" eb="2">
      <t>ネンド</t>
    </rPh>
    <phoneticPr fontId="2"/>
  </si>
  <si>
    <t>地域リスト</t>
    <rPh sb="0" eb="2">
      <t>チイキ</t>
    </rPh>
    <phoneticPr fontId="2"/>
  </si>
  <si>
    <t>②経年比較する地域を選択⇒</t>
    <rPh sb="1" eb="3">
      <t>ケイネン</t>
    </rPh>
    <rPh sb="3" eb="5">
      <t>ヒカク</t>
    </rPh>
    <rPh sb="7" eb="9">
      <t>チイキ</t>
    </rPh>
    <rPh sb="10" eb="12">
      <t>センタク</t>
    </rPh>
    <phoneticPr fontId="2"/>
  </si>
  <si>
    <t>①国等と比較する年度を選択⇒</t>
    <rPh sb="1" eb="2">
      <t>クニ</t>
    </rPh>
    <rPh sb="2" eb="3">
      <t>トウ</t>
    </rPh>
    <rPh sb="4" eb="6">
      <t>ヒカク</t>
    </rPh>
    <rPh sb="8" eb="10">
      <t>ネンド</t>
    </rPh>
    <rPh sb="11" eb="13">
      <t>センタク</t>
    </rPh>
    <phoneticPr fontId="2"/>
  </si>
  <si>
    <t>平均余命と平均自立期間の見える化ツールver.2.0 (2022.10.6.)</t>
    <rPh sb="0" eb="2">
      <t>ヘイキン</t>
    </rPh>
    <rPh sb="2" eb="4">
      <t>ヨメイ</t>
    </rPh>
    <rPh sb="5" eb="7">
      <t>ヘイキン</t>
    </rPh>
    <rPh sb="7" eb="9">
      <t>ジリツ</t>
    </rPh>
    <rPh sb="9" eb="11">
      <t>キカン</t>
    </rPh>
    <rPh sb="12" eb="13">
      <t>ミ</t>
    </rPh>
    <rPh sb="15" eb="16">
      <t>カ</t>
    </rPh>
    <phoneticPr fontId="2"/>
  </si>
  <si>
    <t>自立していない期間の平均（女性）</t>
    <rPh sb="13" eb="15">
      <t>ジョセイ</t>
    </rPh>
    <phoneticPr fontId="2"/>
  </si>
  <si>
    <r>
      <t>（１）ＫＤＢの</t>
    </r>
    <r>
      <rPr>
        <sz val="11"/>
        <color rgb="FFFF0000"/>
        <rFont val="Yu Gothic"/>
        <family val="3"/>
        <charset val="128"/>
        <scheme val="minor"/>
      </rPr>
      <t>「地域の全体像の把握」</t>
    </r>
    <r>
      <rPr>
        <sz val="11"/>
        <color theme="1"/>
        <rFont val="Yu Gothic"/>
        <family val="2"/>
        <scheme val="minor"/>
      </rPr>
      <t>の画面から、各年度のＣＳＶファイルを出力・保存する。</t>
    </r>
    <rPh sb="8" eb="10">
      <t>チイキ</t>
    </rPh>
    <rPh sb="11" eb="14">
      <t>ゼンタイゾウ</t>
    </rPh>
    <rPh sb="15" eb="17">
      <t>ハアク</t>
    </rPh>
    <rPh sb="19" eb="21">
      <t>ガメン</t>
    </rPh>
    <rPh sb="32" eb="34">
      <t>シュツリョク</t>
    </rPh>
    <rPh sb="35" eb="37">
      <t>ホゾン</t>
    </rPh>
    <phoneticPr fontId="2"/>
  </si>
  <si>
    <r>
      <t>（３）（２）で開いたCSVファイルの内容を、このツールの「</t>
    </r>
    <r>
      <rPr>
        <b/>
        <sz val="11"/>
        <color rgb="FF0000FF"/>
        <rFont val="Yu Gothic"/>
        <family val="3"/>
        <charset val="128"/>
        <scheme val="minor"/>
      </rPr>
      <t>年度1～年度5</t>
    </r>
    <r>
      <rPr>
        <sz val="11"/>
        <color theme="1"/>
        <rFont val="Yu Gothic"/>
        <family val="2"/>
        <scheme val="minor"/>
      </rPr>
      <t>」シートにコピー＆ペーストする。</t>
    </r>
    <rPh sb="7" eb="8">
      <t>ヒラ</t>
    </rPh>
    <rPh sb="18" eb="20">
      <t>ナイヨウ</t>
    </rPh>
    <rPh sb="29" eb="31">
      <t>ネンド</t>
    </rPh>
    <rPh sb="33" eb="35">
      <t>ネンド</t>
    </rPh>
    <phoneticPr fontId="2"/>
  </si>
  <si>
    <t>平均余命と平均自立期間の見える化ツールver.2.0</t>
  </si>
  <si>
    <r>
      <t>　　　データが５年分ない場合には、「年度1」から順にコピー＆ペーストして、他の年度の見本データはクリアしてください。（経年推移の図は</t>
    </r>
    <r>
      <rPr>
        <sz val="11"/>
        <color rgb="FF0000FF"/>
        <rFont val="Yu Gothic"/>
        <family val="3"/>
        <charset val="128"/>
        <scheme val="minor"/>
      </rPr>
      <t>#VALUE!</t>
    </r>
    <r>
      <rPr>
        <sz val="11"/>
        <color theme="1"/>
        <rFont val="Yu Gothic"/>
        <family val="2"/>
        <scheme val="minor"/>
      </rPr>
      <t>と表示されます。）</t>
    </r>
    <rPh sb="8" eb="10">
      <t>ネンブン</t>
    </rPh>
    <rPh sb="12" eb="14">
      <t>バアイ</t>
    </rPh>
    <rPh sb="18" eb="20">
      <t>ネンド</t>
    </rPh>
    <rPh sb="24" eb="25">
      <t>ジュン</t>
    </rPh>
    <rPh sb="37" eb="38">
      <t>タ</t>
    </rPh>
    <rPh sb="39" eb="41">
      <t>ネンド</t>
    </rPh>
    <rPh sb="42" eb="44">
      <t>ミホン</t>
    </rPh>
    <rPh sb="59" eb="61">
      <t>ケイネン</t>
    </rPh>
    <rPh sb="61" eb="63">
      <t>スイイ</t>
    </rPh>
    <rPh sb="64" eb="65">
      <t>ズ</t>
    </rPh>
    <rPh sb="74" eb="76">
      <t>ヒョウジ</t>
    </rPh>
    <phoneticPr fontId="2"/>
  </si>
  <si>
    <t>（４）「図1」シートに図が表示されるので、印刷してください。</t>
    <rPh sb="4" eb="5">
      <t>ズ</t>
    </rPh>
    <rPh sb="11" eb="12">
      <t>ズ</t>
    </rPh>
    <rPh sb="13" eb="15">
      <t>ヒョウジ</t>
    </rPh>
    <rPh sb="21" eb="23">
      <t>インサツ</t>
    </rPh>
    <phoneticPr fontId="2"/>
  </si>
  <si>
    <t>　　　①国等と比較する年度を選択できます。</t>
    <phoneticPr fontId="2"/>
  </si>
  <si>
    <t>　　　②経年比較する地域（保険者、県、同規模、国）を選択できます。</t>
    <rPh sb="13" eb="16">
      <t>ホケンジャ</t>
    </rPh>
    <rPh sb="17" eb="18">
      <t>ケン</t>
    </rPh>
    <rPh sb="19" eb="22">
      <t>ドウキボ</t>
    </rPh>
    <rPh sb="23" eb="24">
      <t>クニ</t>
    </rPh>
    <phoneticPr fontId="2"/>
  </si>
  <si>
    <t>図の表示が乱れた場合は、CSVファイルの貼り付けがうまくできていないか、KDBのバージョンが違います。</t>
    <rPh sb="0" eb="1">
      <t>ズ</t>
    </rPh>
    <rPh sb="2" eb="4">
      <t>ヒョウジ</t>
    </rPh>
    <rPh sb="5" eb="6">
      <t>ミダ</t>
    </rPh>
    <rPh sb="8" eb="10">
      <t>バアイ</t>
    </rPh>
    <rPh sb="20" eb="21">
      <t>ハ</t>
    </rPh>
    <rPh sb="22" eb="23">
      <t>ツ</t>
    </rPh>
    <rPh sb="46" eb="47">
      <t>チガ</t>
    </rPh>
    <phoneticPr fontId="2"/>
  </si>
  <si>
    <t>R04年度（累計）</t>
  </si>
  <si>
    <t>Ver.2.0  2022/12/23　経年推移を表示できるようにしました。</t>
    <rPh sb="20" eb="22">
      <t>ケイネン</t>
    </rPh>
    <rPh sb="22" eb="24">
      <t>スイイ</t>
    </rPh>
    <rPh sb="25" eb="27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</si>
</sst>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color rgb="FF0000FF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rgb="FF0000FF"/>
      <name val="Yu Gothic"/>
      <family val="3"/>
      <charset val="128"/>
      <scheme val="minor"/>
    </font>
    <font>
      <sz val="11"/>
      <color rgb="FF0000FF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0"/>
      <color theme="1"/>
      <name val="Yu Gothic"/>
      <family val="2"/>
      <scheme val="minor"/>
    </font>
    <font>
      <b/>
      <sz val="2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12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1" fillId="0" borderId="0" xfId="0" applyFont="1" applyAlignment="1">
      <alignment shrinkToFit="1"/>
    </xf>
    <xf numFmtId="0" fontId="0" fillId="0" borderId="0" xfId="0" applyAlignment="1">
      <alignment shrinkToFit="1"/>
    </xf>
  </cellXfs>
  <cellStyles count="2">
    <cellStyle name="標準" xfId="0" builtinId="0"/>
    <cellStyle name="標準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B7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7565462908146"/>
          <c:y val="0.27119946751572865"/>
          <c:w val="0.7697308712609956"/>
          <c:h val="0.697310291534304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図1!$C$5</c:f>
              <c:strCache>
                <c:ptCount val="1"/>
                <c:pt idx="0">
                  <c:v>平均余命（男性）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00FF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図1!$D$11:$D$15</c:f>
                <c:numCache>
                  <c:formatCode>General</c:formatCode>
                  <c:ptCount val="5"/>
                  <c:pt idx="0">
                    <c:v>2.1999999999999886</c:v>
                  </c:pt>
                  <c:pt idx="1">
                    <c:v>2.1999999999999886</c:v>
                  </c:pt>
                  <c:pt idx="2">
                    <c:v>2.1999999999999886</c:v>
                  </c:pt>
                  <c:pt idx="3">
                    <c:v>2.1999999999999886</c:v>
                  </c:pt>
                  <c:pt idx="4">
                    <c:v>2.1999999999999886</c:v>
                  </c:pt>
                </c:numCache>
              </c:numRef>
            </c:plus>
            <c:minus>
              <c:numRef>
                <c:f>図1!$E$11:$E$15</c:f>
                <c:numCache>
                  <c:formatCode>General</c:formatCode>
                  <c:ptCount val="5"/>
                  <c:pt idx="0">
                    <c:v>2.2000000000000028</c:v>
                  </c:pt>
                  <c:pt idx="1">
                    <c:v>2.2000000000000028</c:v>
                  </c:pt>
                  <c:pt idx="2">
                    <c:v>2.2000000000000028</c:v>
                  </c:pt>
                  <c:pt idx="3">
                    <c:v>2.2000000000000028</c:v>
                  </c:pt>
                  <c:pt idx="4">
                    <c:v>2.2000000000000028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図1!$C$11:$C$15</c:f>
              <c:numCache>
                <c:formatCode>General</c:formatCode>
                <c:ptCount val="5"/>
                <c:pt idx="0">
                  <c:v>79.400000000000006</c:v>
                </c:pt>
                <c:pt idx="1">
                  <c:v>79.5</c:v>
                </c:pt>
                <c:pt idx="2">
                  <c:v>79.600000000000009</c:v>
                </c:pt>
                <c:pt idx="3">
                  <c:v>79.7</c:v>
                </c:pt>
                <c:pt idx="4">
                  <c:v>79.800000000000011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A-42C3-A0CD-6B1E079055C0}"/>
            </c:ext>
          </c:extLst>
        </c:ser>
        <c:ser>
          <c:idx val="1"/>
          <c:order val="1"/>
          <c:tx>
            <c:strRef>
              <c:f>図1!$I$5</c:f>
              <c:strCache>
                <c:ptCount val="1"/>
                <c:pt idx="0">
                  <c:v>平均自立期間（要介護２以上）（男性）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図1!$J$11:$J$15</c:f>
                <c:numCache>
                  <c:formatCode>General</c:formatCode>
                  <c:ptCount val="5"/>
                  <c:pt idx="0">
                    <c:v>2.0999999999999943</c:v>
                  </c:pt>
                  <c:pt idx="1">
                    <c:v>2.0999999999999943</c:v>
                  </c:pt>
                  <c:pt idx="2">
                    <c:v>2.0999999999999943</c:v>
                  </c:pt>
                  <c:pt idx="3">
                    <c:v>2.0999999999999943</c:v>
                  </c:pt>
                  <c:pt idx="4">
                    <c:v>2.0999999999999943</c:v>
                  </c:pt>
                </c:numCache>
              </c:numRef>
            </c:plus>
            <c:minus>
              <c:numRef>
                <c:f>図1!$K$11:$K$15</c:f>
                <c:numCache>
                  <c:formatCode>General</c:formatCode>
                  <c:ptCount val="5"/>
                  <c:pt idx="0">
                    <c:v>2.0999999999999943</c:v>
                  </c:pt>
                  <c:pt idx="1">
                    <c:v>2.0999999999999943</c:v>
                  </c:pt>
                  <c:pt idx="2">
                    <c:v>2.0999999999999943</c:v>
                  </c:pt>
                  <c:pt idx="3">
                    <c:v>2.0999999999999943</c:v>
                  </c:pt>
                  <c:pt idx="4">
                    <c:v>2.0999999999999943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図1!$I$11:$I$15</c:f>
              <c:numCache>
                <c:formatCode>General</c:formatCode>
                <c:ptCount val="5"/>
                <c:pt idx="0">
                  <c:v>78</c:v>
                </c:pt>
                <c:pt idx="1">
                  <c:v>78.099999999999994</c:v>
                </c:pt>
                <c:pt idx="2">
                  <c:v>78.2</c:v>
                </c:pt>
                <c:pt idx="3">
                  <c:v>78.3</c:v>
                </c:pt>
                <c:pt idx="4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0A-42C3-A0CD-6B1E07905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393952"/>
        <c:axId val="333121360"/>
      </c:barChart>
      <c:catAx>
        <c:axId val="42239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3121360"/>
        <c:crosses val="autoZero"/>
        <c:auto val="1"/>
        <c:lblAlgn val="ctr"/>
        <c:lblOffset val="100"/>
        <c:noMultiLvlLbl val="0"/>
      </c:catAx>
      <c:valAx>
        <c:axId val="333121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47429720979713669"/>
              <c:y val="0.13494611473468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23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70361474353055"/>
          <c:y val="0.27179023922647327"/>
          <c:w val="0.74462972022293195"/>
          <c:h val="0.698369592398099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図1!$O$5</c:f>
              <c:strCache>
                <c:ptCount val="1"/>
                <c:pt idx="0">
                  <c:v>自立していない期間の平均（男性）</c:v>
                </c:pt>
              </c:strCache>
            </c:strRef>
          </c:tx>
          <c:spPr>
            <a:solidFill>
              <a:srgbClr val="B7FFCA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図1!$O$11:$O$15</c:f>
              <c:numCache>
                <c:formatCode>General</c:formatCode>
                <c:ptCount val="5"/>
                <c:pt idx="0">
                  <c:v>1.4000000000000057</c:v>
                </c:pt>
                <c:pt idx="1">
                  <c:v>1.4000000000000057</c:v>
                </c:pt>
                <c:pt idx="2">
                  <c:v>1.4000000000000057</c:v>
                </c:pt>
                <c:pt idx="3">
                  <c:v>1.4000000000000057</c:v>
                </c:pt>
                <c:pt idx="4">
                  <c:v>1.4000000000000057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1-4701-917D-D6A002A94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41424"/>
        <c:axId val="425444168"/>
      </c:barChart>
      <c:catAx>
        <c:axId val="425441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4168"/>
        <c:crosses val="autoZero"/>
        <c:auto val="1"/>
        <c:lblAlgn val="ctr"/>
        <c:lblOffset val="100"/>
        <c:noMultiLvlLbl val="0"/>
      </c:catAx>
      <c:valAx>
        <c:axId val="42544416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222188004272004E-2"/>
          <c:y val="6.8808868883887639E-2"/>
          <c:w val="0.9"/>
          <c:h val="5.8861565775202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7454646855469"/>
          <c:y val="0.30601054603885441"/>
          <c:w val="0.7697308712609956"/>
          <c:h val="0.67337467442440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図1!$C$5</c:f>
              <c:strCache>
                <c:ptCount val="1"/>
                <c:pt idx="0">
                  <c:v>平均余命（男性）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00FF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図1!$D$6:$D$9</c:f>
                <c:numCache>
                  <c:formatCode>General</c:formatCode>
                  <c:ptCount val="4"/>
                  <c:pt idx="0">
                    <c:v>2.1999999999999886</c:v>
                  </c:pt>
                  <c:pt idx="1">
                    <c:v>0.5</c:v>
                  </c:pt>
                  <c:pt idx="2">
                    <c:v>0.10000000000000853</c:v>
                  </c:pt>
                  <c:pt idx="3">
                    <c:v>0</c:v>
                  </c:pt>
                </c:numCache>
              </c:numRef>
            </c:plus>
            <c:minus>
              <c:numRef>
                <c:f>図1!$E$6:$E$9</c:f>
                <c:numCache>
                  <c:formatCode>General</c:formatCode>
                  <c:ptCount val="4"/>
                  <c:pt idx="0">
                    <c:v>2.2000000000000028</c:v>
                  </c:pt>
                  <c:pt idx="1">
                    <c:v>0.40000000000000568</c:v>
                  </c:pt>
                  <c:pt idx="2">
                    <c:v>0.20000000000000284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図1!$B$6:$B$9</c:f>
              <c:strCache>
                <c:ptCount val="4"/>
                <c:pt idx="0">
                  <c:v>保険者(地区)</c:v>
                </c:pt>
                <c:pt idx="1">
                  <c:v>県</c:v>
                </c:pt>
                <c:pt idx="2">
                  <c:v>同規模</c:v>
                </c:pt>
                <c:pt idx="3">
                  <c:v>国</c:v>
                </c:pt>
              </c:strCache>
            </c:strRef>
          </c:cat>
          <c:val>
            <c:numRef>
              <c:f>図1!$C$6:$C$9</c:f>
              <c:numCache>
                <c:formatCode>General</c:formatCode>
                <c:ptCount val="4"/>
                <c:pt idx="0">
                  <c:v>79.800000000000011</c:v>
                </c:pt>
                <c:pt idx="1">
                  <c:v>81.600000000000009</c:v>
                </c:pt>
                <c:pt idx="2">
                  <c:v>81.2</c:v>
                </c:pt>
                <c:pt idx="3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7-48FB-85DF-2338A58DAB93}"/>
            </c:ext>
          </c:extLst>
        </c:ser>
        <c:ser>
          <c:idx val="1"/>
          <c:order val="1"/>
          <c:tx>
            <c:strRef>
              <c:f>図1!$I$5</c:f>
              <c:strCache>
                <c:ptCount val="1"/>
                <c:pt idx="0">
                  <c:v>平均自立期間（要介護２以上）（男性）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図1!$J$6:$J$9</c:f>
                <c:numCache>
                  <c:formatCode>General</c:formatCode>
                  <c:ptCount val="4"/>
                  <c:pt idx="0">
                    <c:v>2.0999999999999943</c:v>
                  </c:pt>
                  <c:pt idx="1">
                    <c:v>0.40000000000000568</c:v>
                  </c:pt>
                  <c:pt idx="2">
                    <c:v>0.10000000000000853</c:v>
                  </c:pt>
                  <c:pt idx="3">
                    <c:v>0</c:v>
                  </c:pt>
                </c:numCache>
              </c:numRef>
            </c:plus>
            <c:minus>
              <c:numRef>
                <c:f>図1!$K$6:$K$9</c:f>
                <c:numCache>
                  <c:formatCode>General</c:formatCode>
                  <c:ptCount val="4"/>
                  <c:pt idx="0">
                    <c:v>2.0999999999999943</c:v>
                  </c:pt>
                  <c:pt idx="1">
                    <c:v>0.39999999999999147</c:v>
                  </c:pt>
                  <c:pt idx="2">
                    <c:v>9.9999999999994316E-2</c:v>
                  </c:pt>
                  <c:pt idx="3">
                    <c:v>9.9999999999994316E-2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図1!$B$6:$B$9</c:f>
              <c:strCache>
                <c:ptCount val="4"/>
                <c:pt idx="0">
                  <c:v>保険者(地区)</c:v>
                </c:pt>
                <c:pt idx="1">
                  <c:v>県</c:v>
                </c:pt>
                <c:pt idx="2">
                  <c:v>同規模</c:v>
                </c:pt>
                <c:pt idx="3">
                  <c:v>国</c:v>
                </c:pt>
              </c:strCache>
            </c:strRef>
          </c:cat>
          <c:val>
            <c:numRef>
              <c:f>図1!$I$6:$I$9</c:f>
              <c:numCache>
                <c:formatCode>General</c:formatCode>
                <c:ptCount val="4"/>
                <c:pt idx="0">
                  <c:v>78.400000000000006</c:v>
                </c:pt>
                <c:pt idx="1">
                  <c:v>80</c:v>
                </c:pt>
                <c:pt idx="2">
                  <c:v>79.7</c:v>
                </c:pt>
                <c:pt idx="3">
                  <c:v>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7-48FB-85DF-2338A58DA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393952"/>
        <c:axId val="333121360"/>
      </c:barChart>
      <c:catAx>
        <c:axId val="42239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3121360"/>
        <c:crosses val="autoZero"/>
        <c:auto val="1"/>
        <c:lblAlgn val="ctr"/>
        <c:lblOffset val="100"/>
        <c:noMultiLvlLbl val="0"/>
      </c:catAx>
      <c:valAx>
        <c:axId val="333121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48218750446547198"/>
              <c:y val="0.15434574532882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23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70361474353055"/>
          <c:y val="0.30396825396825394"/>
          <c:w val="0.74462972022293195"/>
          <c:h val="0.67448923234010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図1!$O$5</c:f>
              <c:strCache>
                <c:ptCount val="1"/>
                <c:pt idx="0">
                  <c:v>自立していない期間の平均（男性）</c:v>
                </c:pt>
              </c:strCache>
            </c:strRef>
          </c:tx>
          <c:spPr>
            <a:solidFill>
              <a:srgbClr val="B7FFCA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図1!$O$6:$O$9</c:f>
              <c:numCache>
                <c:formatCode>General</c:formatCode>
                <c:ptCount val="4"/>
                <c:pt idx="0">
                  <c:v>1.4000000000000057</c:v>
                </c:pt>
                <c:pt idx="1">
                  <c:v>1.6000000000000085</c:v>
                </c:pt>
                <c:pt idx="2">
                  <c:v>1.5</c:v>
                </c:pt>
                <c:pt idx="3">
                  <c:v>1.5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F0-4287-BE9B-8DF60ACA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41424"/>
        <c:axId val="425444168"/>
      </c:barChart>
      <c:catAx>
        <c:axId val="425441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4168"/>
        <c:crosses val="autoZero"/>
        <c:auto val="1"/>
        <c:lblAlgn val="ctr"/>
        <c:lblOffset val="100"/>
        <c:noMultiLvlLbl val="0"/>
      </c:catAx>
      <c:valAx>
        <c:axId val="42544416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777773981723926E-2"/>
          <c:y val="6.4838020978371852E-2"/>
          <c:w val="0.9"/>
          <c:h val="6.5551981108263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7565462908146"/>
          <c:y val="0.27119946751572865"/>
          <c:w val="0.7697308712609956"/>
          <c:h val="0.697310291534304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図1!$F$5</c:f>
              <c:strCache>
                <c:ptCount val="1"/>
                <c:pt idx="0">
                  <c:v>平均余命（女性）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00FF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図1!$D$11:$D$15</c:f>
                <c:numCache>
                  <c:formatCode>General</c:formatCode>
                  <c:ptCount val="5"/>
                  <c:pt idx="0">
                    <c:v>2.1999999999999886</c:v>
                  </c:pt>
                  <c:pt idx="1">
                    <c:v>2.1999999999999886</c:v>
                  </c:pt>
                  <c:pt idx="2">
                    <c:v>2.1999999999999886</c:v>
                  </c:pt>
                  <c:pt idx="3">
                    <c:v>2.1999999999999886</c:v>
                  </c:pt>
                  <c:pt idx="4">
                    <c:v>2.1999999999999886</c:v>
                  </c:pt>
                </c:numCache>
              </c:numRef>
            </c:plus>
            <c:minus>
              <c:numRef>
                <c:f>図1!$E$11:$E$15</c:f>
                <c:numCache>
                  <c:formatCode>General</c:formatCode>
                  <c:ptCount val="5"/>
                  <c:pt idx="0">
                    <c:v>2.2000000000000028</c:v>
                  </c:pt>
                  <c:pt idx="1">
                    <c:v>2.2000000000000028</c:v>
                  </c:pt>
                  <c:pt idx="2">
                    <c:v>2.2000000000000028</c:v>
                  </c:pt>
                  <c:pt idx="3">
                    <c:v>2.2000000000000028</c:v>
                  </c:pt>
                  <c:pt idx="4">
                    <c:v>2.2000000000000028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図1!$F$11:$F$15</c:f>
              <c:numCache>
                <c:formatCode>General</c:formatCode>
                <c:ptCount val="5"/>
                <c:pt idx="0">
                  <c:v>87.8</c:v>
                </c:pt>
                <c:pt idx="1">
                  <c:v>87.899999999999991</c:v>
                </c:pt>
                <c:pt idx="2">
                  <c:v>88</c:v>
                </c:pt>
                <c:pt idx="3">
                  <c:v>88.1</c:v>
                </c:pt>
                <c:pt idx="4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D-4E61-A771-EFFC402EF03A}"/>
            </c:ext>
          </c:extLst>
        </c:ser>
        <c:ser>
          <c:idx val="1"/>
          <c:order val="1"/>
          <c:tx>
            <c:strRef>
              <c:f>図1!$L$5</c:f>
              <c:strCache>
                <c:ptCount val="1"/>
                <c:pt idx="0">
                  <c:v>平均自立期間（要介護２以上）（女性）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図1!$M$11:$M$15</c:f>
                <c:numCache>
                  <c:formatCode>General</c:formatCode>
                  <c:ptCount val="5"/>
                  <c:pt idx="0">
                    <c:v>1.7000000000000028</c:v>
                  </c:pt>
                  <c:pt idx="1">
                    <c:v>1.7000000000000028</c:v>
                  </c:pt>
                  <c:pt idx="2">
                    <c:v>1.7000000000000028</c:v>
                  </c:pt>
                  <c:pt idx="3">
                    <c:v>1.7000000000000028</c:v>
                  </c:pt>
                  <c:pt idx="4">
                    <c:v>1.7000000000000028</c:v>
                  </c:pt>
                </c:numCache>
              </c:numRef>
            </c:plus>
            <c:minus>
              <c:numRef>
                <c:f>図1!$N$11:$N$15</c:f>
                <c:numCache>
                  <c:formatCode>General</c:formatCode>
                  <c:ptCount val="5"/>
                  <c:pt idx="0">
                    <c:v>1.7000000000000028</c:v>
                  </c:pt>
                  <c:pt idx="1">
                    <c:v>1.7000000000000028</c:v>
                  </c:pt>
                  <c:pt idx="2">
                    <c:v>1.7000000000000028</c:v>
                  </c:pt>
                  <c:pt idx="3">
                    <c:v>1.7000000000000028</c:v>
                  </c:pt>
                  <c:pt idx="4">
                    <c:v>1.7000000000000028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図1!$L$11:$L$15</c:f>
              <c:numCache>
                <c:formatCode>General</c:formatCode>
                <c:ptCount val="5"/>
                <c:pt idx="0">
                  <c:v>84.3</c:v>
                </c:pt>
                <c:pt idx="1">
                  <c:v>84.399999999999991</c:v>
                </c:pt>
                <c:pt idx="2">
                  <c:v>84.5</c:v>
                </c:pt>
                <c:pt idx="3">
                  <c:v>84.6</c:v>
                </c:pt>
                <c:pt idx="4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D-4E61-A771-EFFC402E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393952"/>
        <c:axId val="333121360"/>
      </c:barChart>
      <c:catAx>
        <c:axId val="42239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3121360"/>
        <c:crosses val="autoZero"/>
        <c:auto val="1"/>
        <c:lblAlgn val="ctr"/>
        <c:lblOffset val="100"/>
        <c:noMultiLvlLbl val="0"/>
      </c:catAx>
      <c:valAx>
        <c:axId val="333121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47429720979713669"/>
              <c:y val="0.13494611473468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23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70361474353055"/>
          <c:y val="0.27179023922647327"/>
          <c:w val="0.74462972022293195"/>
          <c:h val="0.698369592398099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図1!$P$5</c:f>
              <c:strCache>
                <c:ptCount val="1"/>
                <c:pt idx="0">
                  <c:v>自立していない期間の平均（女性）</c:v>
                </c:pt>
              </c:strCache>
            </c:strRef>
          </c:tx>
          <c:spPr>
            <a:solidFill>
              <a:srgbClr val="B7FFCA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図1!$A$11:$A$15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図1!$P$11:$P$15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1-40CF-9EFE-A9D07C4B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41424"/>
        <c:axId val="425444168"/>
      </c:barChart>
      <c:catAx>
        <c:axId val="425441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4168"/>
        <c:crosses val="autoZero"/>
        <c:auto val="1"/>
        <c:lblAlgn val="ctr"/>
        <c:lblOffset val="100"/>
        <c:noMultiLvlLbl val="0"/>
      </c:catAx>
      <c:valAx>
        <c:axId val="42544416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222188004272004E-2"/>
          <c:y val="6.8808868883887639E-2"/>
          <c:w val="0.89999983158352626"/>
          <c:h val="5.7799449862465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7454646855469"/>
          <c:y val="0.30601054603885441"/>
          <c:w val="0.7697308712609956"/>
          <c:h val="0.67337467442440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図1!$F$5</c:f>
              <c:strCache>
                <c:ptCount val="1"/>
                <c:pt idx="0">
                  <c:v>平均余命（女性）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00FF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図1!$M$6:$M$9</c:f>
                <c:numCache>
                  <c:formatCode>General</c:formatCode>
                  <c:ptCount val="4"/>
                  <c:pt idx="0">
                    <c:v>1.7000000000000028</c:v>
                  </c:pt>
                  <c:pt idx="1">
                    <c:v>0.29999999999999716</c:v>
                  </c:pt>
                  <c:pt idx="2">
                    <c:v>0.10000000000000853</c:v>
                  </c:pt>
                  <c:pt idx="3">
                    <c:v>9.9999999999994316E-2</c:v>
                  </c:pt>
                </c:numCache>
              </c:numRef>
            </c:plus>
            <c:minus>
              <c:numRef>
                <c:f>図1!$N$6:$N$9</c:f>
                <c:numCache>
                  <c:formatCode>General</c:formatCode>
                  <c:ptCount val="4"/>
                  <c:pt idx="0">
                    <c:v>1.7000000000000028</c:v>
                  </c:pt>
                  <c:pt idx="1">
                    <c:v>0.29999999999999716</c:v>
                  </c:pt>
                  <c:pt idx="2">
                    <c:v>9.9999999999994316E-2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図1!$B$6:$B$9</c:f>
              <c:strCache>
                <c:ptCount val="4"/>
                <c:pt idx="0">
                  <c:v>保険者(地区)</c:v>
                </c:pt>
                <c:pt idx="1">
                  <c:v>県</c:v>
                </c:pt>
                <c:pt idx="2">
                  <c:v>同規模</c:v>
                </c:pt>
                <c:pt idx="3">
                  <c:v>国</c:v>
                </c:pt>
              </c:strCache>
            </c:strRef>
          </c:cat>
          <c:val>
            <c:numRef>
              <c:f>図1!$F$6:$F$9</c:f>
              <c:numCache>
                <c:formatCode>General</c:formatCode>
                <c:ptCount val="4"/>
                <c:pt idx="0">
                  <c:v>88.2</c:v>
                </c:pt>
                <c:pt idx="1">
                  <c:v>88.4</c:v>
                </c:pt>
                <c:pt idx="2">
                  <c:v>87.7</c:v>
                </c:pt>
                <c:pt idx="3">
                  <c:v>87.7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1-47AC-8067-75C2AEB1AFA6}"/>
            </c:ext>
          </c:extLst>
        </c:ser>
        <c:ser>
          <c:idx val="1"/>
          <c:order val="1"/>
          <c:tx>
            <c:strRef>
              <c:f>図1!$L$5</c:f>
              <c:strCache>
                <c:ptCount val="1"/>
                <c:pt idx="0">
                  <c:v>平均自立期間（要介護２以上）（女性）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図1!$M$6:$M$9</c:f>
                <c:numCache>
                  <c:formatCode>General</c:formatCode>
                  <c:ptCount val="4"/>
                  <c:pt idx="0">
                    <c:v>1.7000000000000028</c:v>
                  </c:pt>
                  <c:pt idx="1">
                    <c:v>0.29999999999999716</c:v>
                  </c:pt>
                  <c:pt idx="2">
                    <c:v>0.10000000000000853</c:v>
                  </c:pt>
                  <c:pt idx="3">
                    <c:v>9.9999999999994316E-2</c:v>
                  </c:pt>
                </c:numCache>
              </c:numRef>
            </c:plus>
            <c:minus>
              <c:numRef>
                <c:f>図1!$N$6:$N$9</c:f>
                <c:numCache>
                  <c:formatCode>General</c:formatCode>
                  <c:ptCount val="4"/>
                  <c:pt idx="0">
                    <c:v>1.7000000000000028</c:v>
                  </c:pt>
                  <c:pt idx="1">
                    <c:v>0.29999999999999716</c:v>
                  </c:pt>
                  <c:pt idx="2">
                    <c:v>9.9999999999994316E-2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図1!$B$6:$B$9</c:f>
              <c:strCache>
                <c:ptCount val="4"/>
                <c:pt idx="0">
                  <c:v>保険者(地区)</c:v>
                </c:pt>
                <c:pt idx="1">
                  <c:v>県</c:v>
                </c:pt>
                <c:pt idx="2">
                  <c:v>同規模</c:v>
                </c:pt>
                <c:pt idx="3">
                  <c:v>国</c:v>
                </c:pt>
              </c:strCache>
            </c:strRef>
          </c:cat>
          <c:val>
            <c:numRef>
              <c:f>図1!$L$6:$L$9</c:f>
              <c:numCache>
                <c:formatCode>General</c:formatCode>
                <c:ptCount val="4"/>
                <c:pt idx="0">
                  <c:v>84.7</c:v>
                </c:pt>
                <c:pt idx="1">
                  <c:v>85.2</c:v>
                </c:pt>
                <c:pt idx="2">
                  <c:v>84.5</c:v>
                </c:pt>
                <c:pt idx="3">
                  <c:v>84.4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41-47AC-8067-75C2AEB1A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393952"/>
        <c:axId val="333121360"/>
      </c:barChart>
      <c:catAx>
        <c:axId val="422393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3121360"/>
        <c:crosses val="autoZero"/>
        <c:auto val="1"/>
        <c:lblAlgn val="ctr"/>
        <c:lblOffset val="100"/>
        <c:noMultiLvlLbl val="0"/>
      </c:catAx>
      <c:valAx>
        <c:axId val="333121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48218750446547198"/>
              <c:y val="0.15434574532882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239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70361474353055"/>
          <c:y val="0.30396825396825394"/>
          <c:w val="0.74462972022293195"/>
          <c:h val="0.67448923234010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図1!$P$5</c:f>
              <c:strCache>
                <c:ptCount val="1"/>
                <c:pt idx="0">
                  <c:v>自立していない期間の平均（女性）</c:v>
                </c:pt>
              </c:strCache>
            </c:strRef>
          </c:tx>
          <c:spPr>
            <a:solidFill>
              <a:srgbClr val="B7FFCA"/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図1!$P$6:$P$9</c:f>
              <c:numCache>
                <c:formatCode>General</c:formatCode>
                <c:ptCount val="4"/>
                <c:pt idx="0">
                  <c:v>3.5</c:v>
                </c:pt>
                <c:pt idx="1">
                  <c:v>3.2000000000000028</c:v>
                </c:pt>
                <c:pt idx="2">
                  <c:v>3.2000000000000028</c:v>
                </c:pt>
                <c:pt idx="3">
                  <c:v>3.2999999999999972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334-4523-BBFF-6F6BBC34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41424"/>
        <c:axId val="425444168"/>
      </c:barChart>
      <c:catAx>
        <c:axId val="425441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4168"/>
        <c:crosses val="autoZero"/>
        <c:auto val="1"/>
        <c:lblAlgn val="ctr"/>
        <c:lblOffset val="100"/>
        <c:noMultiLvlLbl val="0"/>
      </c:catAx>
      <c:valAx>
        <c:axId val="42544416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（年）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2544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777773981723926E-2"/>
          <c:y val="6.4838020978371852E-2"/>
          <c:w val="0.89999983158352626"/>
          <c:h val="6.4366471734892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6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15875</xdr:colOff>
      <xdr:row>27</xdr:row>
      <xdr:rowOff>0</xdr:rowOff>
    </xdr:from>
    <xdr:to>
      <xdr:col>27</xdr:col>
      <xdr:colOff>5603</xdr:colOff>
      <xdr:row>46</xdr:row>
      <xdr:rowOff>190500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9715135E-579E-4500-8F25-5C02CECAB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5603</xdr:colOff>
      <xdr:row>27</xdr:row>
      <xdr:rowOff>4328</xdr:rowOff>
    </xdr:from>
    <xdr:to>
      <xdr:col>33</xdr:col>
      <xdr:colOff>5603</xdr:colOff>
      <xdr:row>46</xdr:row>
      <xdr:rowOff>192162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63C2596-7DF1-4485-ABF0-2ACA25345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639535</xdr:colOff>
      <xdr:row>24</xdr:row>
      <xdr:rowOff>235403</xdr:rowOff>
    </xdr:from>
    <xdr:ext cx="8817429" cy="492443"/>
    <xdr:sp macro="" textlink="$C$10">
      <xdr:nvSpPr>
        <xdr:cNvPr id="31" name="テキスト ボックス 30">
          <a:extLst>
            <a:ext uri="{FF2B5EF4-FFF2-40B4-BE49-F238E27FC236}">
              <a16:creationId xmlns:a16="http://schemas.microsoft.com/office/drawing/2014/main" id="{68005B73-2362-4B41-9E92-2A8434B6A975}"/>
            </a:ext>
          </a:extLst>
        </xdr:cNvPr>
        <xdr:cNvSpPr txBox="1"/>
      </xdr:nvSpPr>
      <xdr:spPr>
        <a:xfrm>
          <a:off x="14632626" y="6573858"/>
          <a:ext cx="8817429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41F52A41-87AB-4F3B-9D15-C5DD1E165120}" type="TxLink">
            <a:rPr kumimoji="1" lang="en-US" altLang="en-US" sz="2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保険者(地区)の経年推移（男性）</a:t>
          </a:fld>
          <a:endParaRPr kumimoji="1" lang="ja-JP" altLang="en-US" sz="2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20</xdr:col>
      <xdr:colOff>15875</xdr:colOff>
      <xdr:row>6</xdr:row>
      <xdr:rowOff>235402</xdr:rowOff>
    </xdr:from>
    <xdr:to>
      <xdr:col>27</xdr:col>
      <xdr:colOff>5603</xdr:colOff>
      <xdr:row>24</xdr:row>
      <xdr:rowOff>180895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CAD26703-E9CF-4EAE-A382-6CD980853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5603</xdr:colOff>
      <xdr:row>6</xdr:row>
      <xdr:rowOff>235402</xdr:rowOff>
    </xdr:from>
    <xdr:to>
      <xdr:col>33</xdr:col>
      <xdr:colOff>5603</xdr:colOff>
      <xdr:row>24</xdr:row>
      <xdr:rowOff>180420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A7EAC813-1D39-4B74-97F2-63FB85D53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20</xdr:col>
      <xdr:colOff>0</xdr:colOff>
      <xdr:row>5</xdr:row>
      <xdr:rowOff>0</xdr:rowOff>
    </xdr:from>
    <xdr:ext cx="8817429" cy="492443"/>
    <xdr:sp macro="" textlink="$C$4">
      <xdr:nvSpPr>
        <xdr:cNvPr id="34" name="テキスト ボックス 33">
          <a:extLst>
            <a:ext uri="{FF2B5EF4-FFF2-40B4-BE49-F238E27FC236}">
              <a16:creationId xmlns:a16="http://schemas.microsoft.com/office/drawing/2014/main" id="{7D8E514E-524A-42BE-A288-E65DF4C00429}"/>
            </a:ext>
          </a:extLst>
        </xdr:cNvPr>
        <xdr:cNvSpPr txBox="1"/>
      </xdr:nvSpPr>
      <xdr:spPr>
        <a:xfrm>
          <a:off x="14685818" y="1731818"/>
          <a:ext cx="8817429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9C4E0490-A795-47F2-B22C-B74354E0D8D1}" type="TxLink">
            <a:rPr kumimoji="1" lang="en-US" altLang="en-US" sz="2400" b="0" i="0" u="none" strike="noStrik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保険者(地区)=99xxxx:Ａ市　R04年度（累計）（男性）</a:t>
          </a:fld>
          <a:endParaRPr kumimoji="1" lang="ja-JP" altLang="en-US" sz="24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33</xdr:col>
      <xdr:colOff>0</xdr:colOff>
      <xdr:row>24</xdr:row>
      <xdr:rowOff>235403</xdr:rowOff>
    </xdr:from>
    <xdr:ext cx="8817429" cy="492443"/>
    <xdr:sp macro="" textlink="$F$10">
      <xdr:nvSpPr>
        <xdr:cNvPr id="6" name="テキスト ボックス 5">
          <a:extLst>
            <a:ext uri="{FF2B5EF4-FFF2-40B4-BE49-F238E27FC236}">
              <a16:creationId xmlns:a16="http://schemas.microsoft.com/office/drawing/2014/main" id="{6C5D1FED-85E0-416A-B27C-7FA27AC1D292}"/>
            </a:ext>
          </a:extLst>
        </xdr:cNvPr>
        <xdr:cNvSpPr txBox="1"/>
      </xdr:nvSpPr>
      <xdr:spPr>
        <a:xfrm>
          <a:off x="23691273" y="6573858"/>
          <a:ext cx="8817429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35B3446-EA08-4DED-A7B5-232A6964F5BD}" type="TxLink">
            <a:rPr kumimoji="1" lang="ja-JP" altLang="en-US" sz="2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保険者(地区)の経年推移（女性）</a:t>
          </a:fld>
          <a:endParaRPr kumimoji="1" lang="ja-JP" altLang="en-US" sz="2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33</xdr:col>
      <xdr:colOff>53192</xdr:colOff>
      <xdr:row>5</xdr:row>
      <xdr:rowOff>0</xdr:rowOff>
    </xdr:from>
    <xdr:ext cx="8817429" cy="492443"/>
    <xdr:sp macro="" textlink="$F$4">
      <xdr:nvSpPr>
        <xdr:cNvPr id="9" name="テキスト ボックス 8">
          <a:extLst>
            <a:ext uri="{FF2B5EF4-FFF2-40B4-BE49-F238E27FC236}">
              <a16:creationId xmlns:a16="http://schemas.microsoft.com/office/drawing/2014/main" id="{1F339E37-DD5A-4411-B18B-D4C354C9F5C8}"/>
            </a:ext>
          </a:extLst>
        </xdr:cNvPr>
        <xdr:cNvSpPr txBox="1"/>
      </xdr:nvSpPr>
      <xdr:spPr>
        <a:xfrm>
          <a:off x="23744465" y="1731818"/>
          <a:ext cx="8817429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5FBAD981-5CF9-47E7-A872-D6ADEB309DE4}" type="TxLink">
            <a:rPr kumimoji="1" lang="ja-JP" altLang="en-US" sz="2400" b="0" i="0" u="none" strike="noStrike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保険者(地区)=99xxxx:Ａ市　R04年度（累計）（女性）</a:t>
          </a:fld>
          <a:endParaRPr kumimoji="1" lang="ja-JP" altLang="en-US" sz="24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33</xdr:col>
      <xdr:colOff>0</xdr:colOff>
      <xdr:row>26</xdr:row>
      <xdr:rowOff>238374</xdr:rowOff>
    </xdr:from>
    <xdr:to>
      <xdr:col>39</xdr:col>
      <xdr:colOff>672354</xdr:colOff>
      <xdr:row>46</xdr:row>
      <xdr:rowOff>183945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525DDA-608C-42E9-85DB-6E5FD6B27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672354</xdr:colOff>
      <xdr:row>26</xdr:row>
      <xdr:rowOff>238373</xdr:rowOff>
    </xdr:from>
    <xdr:to>
      <xdr:col>45</xdr:col>
      <xdr:colOff>672353</xdr:colOff>
      <xdr:row>46</xdr:row>
      <xdr:rowOff>185607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DD7552-DDA6-4651-947A-1DB56946E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0</xdr:colOff>
      <xdr:row>6</xdr:row>
      <xdr:rowOff>231321</xdr:rowOff>
    </xdr:from>
    <xdr:to>
      <xdr:col>39</xdr:col>
      <xdr:colOff>672354</xdr:colOff>
      <xdr:row>24</xdr:row>
      <xdr:rowOff>174340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B4EFE5-92C4-4A7C-A996-DDC4DCE1E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672354</xdr:colOff>
      <xdr:row>6</xdr:row>
      <xdr:rowOff>231321</xdr:rowOff>
    </xdr:from>
    <xdr:to>
      <xdr:col>45</xdr:col>
      <xdr:colOff>672353</xdr:colOff>
      <xdr:row>24</xdr:row>
      <xdr:rowOff>173865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314628-B801-4E0C-8769-9F4E42366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0.61574</cdr:x>
      <cdr:y>0.12706</cdr:y>
    </cdr:from>
    <cdr:to>
      <cdr:x>0.98197</cdr:x>
      <cdr:y>0.19149</cdr:y>
    </cdr:to>
    <cdr:sp macro="" textlink="">
      <cdr:nvSpPr>
        <cdr:cNvPr id="2" name="テキスト ボックス 24">
          <a:extLst xmlns:a="http://schemas.openxmlformats.org/drawingml/2006/main">
            <a:ext uri="{FF2B5EF4-FFF2-40B4-BE49-F238E27FC236}">
              <a16:creationId xmlns:a16="http://schemas.microsoft.com/office/drawing/2014/main" id="{9040CF88-4806-4352-A1FC-0A85AB1298D2}"/>
            </a:ext>
          </a:extLst>
        </cdr:cNvPr>
        <cdr:cNvSpPr txBox="1"/>
      </cdr:nvSpPr>
      <cdr:spPr>
        <a:xfrm xmlns:a="http://schemas.openxmlformats.org/drawingml/2006/main">
          <a:off x="2973218" y="609522"/>
          <a:ext cx="1768433" cy="3090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誤差線は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95%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信頼区間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0.61215</cdr:x>
      <cdr:y>0.15355</cdr:y>
    </cdr:from>
    <cdr:to>
      <cdr:x>0.97838</cdr:x>
      <cdr:y>0.22526</cdr:y>
    </cdr:to>
    <cdr:sp macro="" textlink="">
      <cdr:nvSpPr>
        <cdr:cNvPr id="2" name="テキスト ボックス 24">
          <a:extLst xmlns:a="http://schemas.openxmlformats.org/drawingml/2006/main">
            <a:ext uri="{FF2B5EF4-FFF2-40B4-BE49-F238E27FC236}">
              <a16:creationId xmlns:a16="http://schemas.microsoft.com/office/drawing/2014/main" id="{9040CF88-4806-4352-A1FC-0A85AB1298D2}"/>
            </a:ext>
          </a:extLst>
        </cdr:cNvPr>
        <cdr:cNvSpPr txBox="1"/>
      </cdr:nvSpPr>
      <cdr:spPr>
        <a:xfrm xmlns:a="http://schemas.openxmlformats.org/drawingml/2006/main">
          <a:off x="2955901" y="661737"/>
          <a:ext cx="1768433" cy="3090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誤差線は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95%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信頼区間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0.61574</cdr:x>
      <cdr:y>0.12706</cdr:y>
    </cdr:from>
    <cdr:to>
      <cdr:x>0.98197</cdr:x>
      <cdr:y>0.19149</cdr:y>
    </cdr:to>
    <cdr:sp macro="" textlink="">
      <cdr:nvSpPr>
        <cdr:cNvPr id="2" name="テキスト ボックス 24">
          <a:extLst xmlns:a="http://schemas.openxmlformats.org/drawingml/2006/main">
            <a:ext uri="{FF2B5EF4-FFF2-40B4-BE49-F238E27FC236}">
              <a16:creationId xmlns:a16="http://schemas.microsoft.com/office/drawing/2014/main" id="{9040CF88-4806-4352-A1FC-0A85AB1298D2}"/>
            </a:ext>
          </a:extLst>
        </cdr:cNvPr>
        <cdr:cNvSpPr txBox="1"/>
      </cdr:nvSpPr>
      <cdr:spPr>
        <a:xfrm xmlns:a="http://schemas.openxmlformats.org/drawingml/2006/main">
          <a:off x="2973218" y="609522"/>
          <a:ext cx="1768433" cy="3090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誤差線は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95%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信頼区間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0.61215</cdr:x>
      <cdr:y>0.15355</cdr:y>
    </cdr:from>
    <cdr:to>
      <cdr:x>0.97838</cdr:x>
      <cdr:y>0.22526</cdr:y>
    </cdr:to>
    <cdr:sp macro="" textlink="">
      <cdr:nvSpPr>
        <cdr:cNvPr id="2" name="テキスト ボックス 24">
          <a:extLst xmlns:a="http://schemas.openxmlformats.org/drawingml/2006/main">
            <a:ext uri="{FF2B5EF4-FFF2-40B4-BE49-F238E27FC236}">
              <a16:creationId xmlns:a16="http://schemas.microsoft.com/office/drawing/2014/main" id="{9040CF88-4806-4352-A1FC-0A85AB1298D2}"/>
            </a:ext>
          </a:extLst>
        </cdr:cNvPr>
        <cdr:cNvSpPr txBox="1"/>
      </cdr:nvSpPr>
      <cdr:spPr>
        <a:xfrm xmlns:a="http://schemas.openxmlformats.org/drawingml/2006/main">
          <a:off x="2955901" y="661737"/>
          <a:ext cx="1768433" cy="3090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誤差線は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95%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信頼区間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tabSelected="1" workbookViewId="0"/>
  </sheetViews>
  <sheetFormatPr defaultRowHeight="18.75"/>
  <sheetData>
    <row r="1" spans="1:1">
      <c r="A1" s="1" t="s">
        <v>431</v>
      </c>
    </row>
    <row r="2" spans="1:1">
      <c r="A2" t="s">
        <v>429</v>
      </c>
    </row>
    <row r="3" spans="1:1">
      <c r="A3" t="s">
        <v>404</v>
      </c>
    </row>
    <row r="4" spans="1:1">
      <c r="A4" t="s">
        <v>430</v>
      </c>
    </row>
    <row r="5" spans="1:1">
      <c r="A5" t="s">
        <v>432</v>
      </c>
    </row>
    <row r="6" spans="1:1">
      <c r="A6" t="s">
        <v>433</v>
      </c>
    </row>
    <row r="7" spans="1:1">
      <c r="A7" t="s">
        <v>434</v>
      </c>
    </row>
    <row r="8" spans="1:1">
      <c r="A8" t="s">
        <v>435</v>
      </c>
    </row>
    <row r="9" spans="1:1">
      <c r="A9" s="7" t="s">
        <v>405</v>
      </c>
    </row>
    <row r="10" spans="1:1">
      <c r="A10" s="7" t="s">
        <v>436</v>
      </c>
    </row>
    <row r="11" spans="1:1">
      <c r="A11" s="7"/>
    </row>
    <row r="12" spans="1:1">
      <c r="A12" s="8" t="s">
        <v>406</v>
      </c>
    </row>
    <row r="13" spans="1:1">
      <c r="A13" s="2" t="s">
        <v>407</v>
      </c>
    </row>
    <row r="14" spans="1:1">
      <c r="A14" s="2" t="s">
        <v>409</v>
      </c>
    </row>
    <row r="15" spans="1:1">
      <c r="A15" s="2" t="s">
        <v>438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347D-7C81-49D3-889E-86B6AC576424}">
  <dimension ref="A1:DO88"/>
  <sheetViews>
    <sheetView workbookViewId="0"/>
  </sheetViews>
  <sheetFormatPr defaultColWidth="8.875" defaultRowHeight="18.75"/>
  <cols>
    <col min="1" max="16384" width="8.875" style="3"/>
  </cols>
  <sheetData>
    <row r="1" spans="1:119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119">
      <c r="A2" s="3" t="s">
        <v>10</v>
      </c>
      <c r="B2" s="3" t="s">
        <v>412</v>
      </c>
      <c r="C2" s="3" t="s">
        <v>408</v>
      </c>
      <c r="E2" s="3" t="s">
        <v>411</v>
      </c>
      <c r="F2" s="3" t="s">
        <v>11</v>
      </c>
    </row>
    <row r="3" spans="1:119">
      <c r="A3" s="3" t="s">
        <v>4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9" t="s">
        <v>34</v>
      </c>
      <c r="Y3" s="10" t="s">
        <v>35</v>
      </c>
      <c r="Z3" s="10" t="s">
        <v>36</v>
      </c>
      <c r="AA3" s="11" t="s">
        <v>37</v>
      </c>
      <c r="AB3" s="12" t="s">
        <v>38</v>
      </c>
      <c r="AC3" s="12" t="s">
        <v>39</v>
      </c>
      <c r="AD3" s="3" t="s">
        <v>40</v>
      </c>
      <c r="AE3" s="3" t="s">
        <v>41</v>
      </c>
      <c r="AF3" s="3" t="s">
        <v>42</v>
      </c>
      <c r="AG3" s="3" t="s">
        <v>43</v>
      </c>
      <c r="AH3" s="3" t="s">
        <v>44</v>
      </c>
      <c r="AI3" s="3" t="s">
        <v>45</v>
      </c>
      <c r="AJ3" s="9" t="s">
        <v>410</v>
      </c>
      <c r="AK3" s="10" t="s">
        <v>46</v>
      </c>
      <c r="AL3" s="10" t="s">
        <v>47</v>
      </c>
      <c r="AM3" s="11" t="s">
        <v>48</v>
      </c>
      <c r="AN3" s="12" t="s">
        <v>49</v>
      </c>
      <c r="AO3" s="12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  <c r="AU3" s="3" t="s">
        <v>56</v>
      </c>
      <c r="AV3" s="3" t="s">
        <v>57</v>
      </c>
      <c r="AW3" s="3" t="s">
        <v>58</v>
      </c>
      <c r="AX3" s="3" t="s">
        <v>59</v>
      </c>
      <c r="AY3" s="3" t="s">
        <v>60</v>
      </c>
      <c r="AZ3" s="3" t="s">
        <v>61</v>
      </c>
      <c r="BA3" s="3" t="s">
        <v>62</v>
      </c>
      <c r="BB3" s="3" t="s">
        <v>63</v>
      </c>
      <c r="BC3" s="3" t="s">
        <v>64</v>
      </c>
      <c r="BD3" s="3" t="s">
        <v>65</v>
      </c>
      <c r="BE3" s="3" t="s">
        <v>66</v>
      </c>
      <c r="BF3" s="3" t="s">
        <v>67</v>
      </c>
      <c r="BG3" s="3" t="s">
        <v>68</v>
      </c>
    </row>
    <row r="4" spans="1:119">
      <c r="A4" s="3" t="s">
        <v>69</v>
      </c>
      <c r="B4" s="3" t="s">
        <v>70</v>
      </c>
      <c r="K4" s="4"/>
      <c r="L4" s="4"/>
      <c r="N4" s="4"/>
      <c r="P4" s="4"/>
      <c r="R4" s="4"/>
      <c r="T4" s="4"/>
      <c r="V4" s="4"/>
      <c r="X4" s="10">
        <v>78</v>
      </c>
      <c r="Y4" s="10">
        <v>80.099999999999994</v>
      </c>
      <c r="Z4" s="10">
        <v>75.900000000000006</v>
      </c>
      <c r="AA4" s="12">
        <v>84.3</v>
      </c>
      <c r="AB4" s="12">
        <v>86</v>
      </c>
      <c r="AC4" s="12">
        <v>82.6</v>
      </c>
      <c r="AJ4" s="10">
        <v>79.400000000000006</v>
      </c>
      <c r="AK4" s="10">
        <v>81.599999999999994</v>
      </c>
      <c r="AL4" s="10">
        <v>77.2</v>
      </c>
      <c r="AM4" s="12">
        <v>87.8</v>
      </c>
      <c r="AN4" s="12">
        <v>89.6</v>
      </c>
      <c r="AO4" s="12">
        <v>85.9</v>
      </c>
    </row>
    <row r="5" spans="1:119">
      <c r="A5" s="3" t="s">
        <v>69</v>
      </c>
      <c r="B5" s="3" t="s">
        <v>1</v>
      </c>
      <c r="K5" s="4"/>
      <c r="L5" s="4"/>
      <c r="N5" s="4"/>
      <c r="P5" s="4"/>
      <c r="R5" s="4"/>
      <c r="T5" s="4"/>
      <c r="V5" s="4"/>
      <c r="X5" s="10">
        <v>79.599999999999994</v>
      </c>
      <c r="Y5" s="10">
        <v>80</v>
      </c>
      <c r="Z5" s="10">
        <v>79.2</v>
      </c>
      <c r="AA5" s="12">
        <v>84.8</v>
      </c>
      <c r="AB5" s="12">
        <v>85.1</v>
      </c>
      <c r="AC5" s="12">
        <v>84.5</v>
      </c>
      <c r="AJ5" s="10">
        <v>81.2</v>
      </c>
      <c r="AK5" s="10">
        <v>81.7</v>
      </c>
      <c r="AL5" s="10">
        <v>80.8</v>
      </c>
      <c r="AM5" s="12">
        <v>88</v>
      </c>
      <c r="AN5" s="12">
        <v>88.3</v>
      </c>
      <c r="AO5" s="12">
        <v>87.6</v>
      </c>
    </row>
    <row r="6" spans="1:119">
      <c r="A6" s="3" t="s">
        <v>69</v>
      </c>
      <c r="B6" s="3" t="s">
        <v>2</v>
      </c>
      <c r="K6" s="4"/>
      <c r="L6" s="4"/>
      <c r="N6" s="4"/>
      <c r="P6" s="4"/>
      <c r="R6" s="4"/>
      <c r="T6" s="4"/>
      <c r="V6" s="4"/>
      <c r="X6" s="10">
        <v>79.3</v>
      </c>
      <c r="Y6" s="10">
        <v>79.400000000000006</v>
      </c>
      <c r="Z6" s="10">
        <v>79.2</v>
      </c>
      <c r="AA6" s="12">
        <v>84.1</v>
      </c>
      <c r="AB6" s="12">
        <v>84.2</v>
      </c>
      <c r="AC6" s="12">
        <v>84</v>
      </c>
      <c r="AJ6" s="10">
        <v>80.8</v>
      </c>
      <c r="AK6" s="10">
        <v>80.900000000000006</v>
      </c>
      <c r="AL6" s="10">
        <v>80.599999999999994</v>
      </c>
      <c r="AM6" s="12">
        <v>87.3</v>
      </c>
      <c r="AN6" s="12">
        <v>87.4</v>
      </c>
      <c r="AO6" s="12">
        <v>87.2</v>
      </c>
    </row>
    <row r="7" spans="1:119">
      <c r="A7" s="3" t="s">
        <v>69</v>
      </c>
      <c r="B7" s="3" t="s">
        <v>3</v>
      </c>
      <c r="K7" s="4"/>
      <c r="L7" s="4"/>
      <c r="N7" s="4"/>
      <c r="P7" s="4"/>
      <c r="R7" s="4"/>
      <c r="T7" s="4"/>
      <c r="V7" s="4"/>
      <c r="X7" s="10">
        <v>79.8</v>
      </c>
      <c r="Y7" s="10">
        <v>79.8</v>
      </c>
      <c r="Z7" s="10">
        <v>79.7</v>
      </c>
      <c r="AA7" s="12">
        <v>84</v>
      </c>
      <c r="AB7" s="12">
        <v>84.1</v>
      </c>
      <c r="AC7" s="12">
        <v>84</v>
      </c>
      <c r="AJ7" s="10">
        <v>81.3</v>
      </c>
      <c r="AK7" s="10">
        <v>81.3</v>
      </c>
      <c r="AL7" s="10">
        <v>81.3</v>
      </c>
      <c r="AM7" s="12">
        <v>87.3</v>
      </c>
      <c r="AN7" s="12">
        <v>87.4</v>
      </c>
      <c r="AO7" s="12">
        <v>87.3</v>
      </c>
    </row>
    <row r="8" spans="1:119">
      <c r="A8" s="3" t="s">
        <v>4</v>
      </c>
      <c r="B8" s="3" t="s">
        <v>12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104</v>
      </c>
      <c r="AK8" s="3" t="s">
        <v>105</v>
      </c>
      <c r="AL8" s="3" t="s">
        <v>106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111</v>
      </c>
      <c r="AR8" s="3" t="s">
        <v>112</v>
      </c>
      <c r="AS8" s="3" t="s">
        <v>113</v>
      </c>
      <c r="AT8" s="3" t="s">
        <v>114</v>
      </c>
      <c r="AU8" s="3" t="s">
        <v>115</v>
      </c>
      <c r="AV8" s="3" t="s">
        <v>116</v>
      </c>
      <c r="AW8" s="3" t="s">
        <v>117</v>
      </c>
      <c r="AX8" s="3" t="s">
        <v>118</v>
      </c>
      <c r="AY8" s="3" t="s">
        <v>119</v>
      </c>
      <c r="AZ8" s="3" t="s">
        <v>120</v>
      </c>
      <c r="BA8" s="3" t="s">
        <v>121</v>
      </c>
      <c r="BB8" s="3" t="s">
        <v>122</v>
      </c>
      <c r="BC8" s="3" t="s">
        <v>123</v>
      </c>
      <c r="BD8" s="3" t="s">
        <v>124</v>
      </c>
      <c r="BE8" s="3" t="s">
        <v>125</v>
      </c>
      <c r="BF8" s="3" t="s">
        <v>126</v>
      </c>
      <c r="BG8" s="3" t="s">
        <v>127</v>
      </c>
      <c r="BH8" s="3" t="s">
        <v>128</v>
      </c>
      <c r="BI8" s="3" t="s">
        <v>129</v>
      </c>
      <c r="BJ8" s="3" t="s">
        <v>130</v>
      </c>
      <c r="BK8" s="3" t="s">
        <v>131</v>
      </c>
      <c r="BL8" s="3" t="s">
        <v>132</v>
      </c>
      <c r="BM8" s="3" t="s">
        <v>133</v>
      </c>
      <c r="BN8" s="3" t="s">
        <v>134</v>
      </c>
      <c r="BO8" s="3" t="s">
        <v>135</v>
      </c>
      <c r="BP8" s="3" t="s">
        <v>136</v>
      </c>
      <c r="BQ8" s="3" t="s">
        <v>137</v>
      </c>
      <c r="BR8" s="3" t="s">
        <v>138</v>
      </c>
      <c r="BS8" s="3" t="s">
        <v>139</v>
      </c>
      <c r="BT8" s="3" t="s">
        <v>140</v>
      </c>
      <c r="BU8" s="3" t="s">
        <v>141</v>
      </c>
      <c r="BV8" s="3" t="s">
        <v>142</v>
      </c>
      <c r="BW8" s="3" t="s">
        <v>143</v>
      </c>
      <c r="BX8" s="3" t="s">
        <v>144</v>
      </c>
      <c r="BY8" s="3" t="s">
        <v>145</v>
      </c>
      <c r="BZ8" s="3" t="s">
        <v>146</v>
      </c>
      <c r="CA8" s="3" t="s">
        <v>147</v>
      </c>
      <c r="CB8" s="3" t="s">
        <v>148</v>
      </c>
      <c r="CC8" s="3" t="s">
        <v>149</v>
      </c>
      <c r="CD8" s="3" t="s">
        <v>150</v>
      </c>
      <c r="CE8" s="3" t="s">
        <v>151</v>
      </c>
      <c r="CF8" s="3" t="s">
        <v>152</v>
      </c>
      <c r="CG8" s="3" t="s">
        <v>153</v>
      </c>
      <c r="CH8" s="3" t="s">
        <v>154</v>
      </c>
      <c r="CI8" s="3" t="s">
        <v>155</v>
      </c>
      <c r="CJ8" s="3" t="s">
        <v>156</v>
      </c>
      <c r="CK8" s="3" t="s">
        <v>157</v>
      </c>
      <c r="CL8" s="3" t="s">
        <v>158</v>
      </c>
      <c r="CM8" s="3" t="s">
        <v>159</v>
      </c>
      <c r="CN8" s="3" t="s">
        <v>160</v>
      </c>
      <c r="CO8" s="3" t="s">
        <v>161</v>
      </c>
      <c r="CP8" s="3" t="s">
        <v>162</v>
      </c>
      <c r="CQ8" s="3" t="s">
        <v>163</v>
      </c>
      <c r="CR8" s="3" t="s">
        <v>164</v>
      </c>
      <c r="CS8" s="3" t="s">
        <v>165</v>
      </c>
      <c r="CT8" s="3" t="s">
        <v>166</v>
      </c>
      <c r="CU8" s="3" t="s">
        <v>167</v>
      </c>
      <c r="CV8" s="3" t="s">
        <v>168</v>
      </c>
      <c r="CW8" s="3" t="s">
        <v>169</v>
      </c>
      <c r="CX8" s="3" t="s">
        <v>170</v>
      </c>
      <c r="CY8" s="3" t="s">
        <v>171</v>
      </c>
      <c r="CZ8" s="3" t="s">
        <v>172</v>
      </c>
      <c r="DA8" s="3" t="s">
        <v>173</v>
      </c>
      <c r="DB8" s="3" t="s">
        <v>174</v>
      </c>
      <c r="DC8" s="3" t="s">
        <v>175</v>
      </c>
      <c r="DD8" s="3" t="s">
        <v>176</v>
      </c>
      <c r="DE8" s="3" t="s">
        <v>177</v>
      </c>
      <c r="DF8" s="3" t="s">
        <v>178</v>
      </c>
      <c r="DG8" s="3" t="s">
        <v>179</v>
      </c>
      <c r="DH8" s="3" t="s">
        <v>180</v>
      </c>
      <c r="DI8" s="3" t="s">
        <v>181</v>
      </c>
      <c r="DJ8" s="3" t="s">
        <v>182</v>
      </c>
      <c r="DK8" s="3" t="s">
        <v>183</v>
      </c>
      <c r="DL8" s="3" t="s">
        <v>184</v>
      </c>
      <c r="DM8" s="3" t="s">
        <v>185</v>
      </c>
      <c r="DN8" s="3" t="s">
        <v>186</v>
      </c>
      <c r="DO8" s="3" t="s">
        <v>187</v>
      </c>
    </row>
    <row r="9" spans="1:119">
      <c r="A9" s="3" t="s">
        <v>188</v>
      </c>
      <c r="B9" s="3" t="s">
        <v>70</v>
      </c>
      <c r="C9" s="4"/>
      <c r="D9" s="4"/>
      <c r="G9" s="4"/>
      <c r="I9" s="4"/>
      <c r="J9" s="4"/>
      <c r="M9" s="4"/>
      <c r="P9" s="4"/>
      <c r="S9" s="4"/>
      <c r="V9" s="4"/>
      <c r="Y9" s="4"/>
      <c r="AA9" s="4"/>
      <c r="AB9" s="4"/>
      <c r="AD9" s="4"/>
      <c r="AE9" s="4"/>
      <c r="AG9" s="4"/>
      <c r="AH9" s="4"/>
      <c r="AJ9" s="4"/>
      <c r="AK9" s="4"/>
      <c r="AP9" s="4"/>
      <c r="AQ9" s="4"/>
      <c r="AS9" s="4"/>
      <c r="AT9" s="4"/>
      <c r="AW9" s="4"/>
      <c r="AZ9" s="4"/>
      <c r="BF9" s="4"/>
      <c r="BI9" s="4"/>
      <c r="BL9" s="4"/>
      <c r="BN9" s="4"/>
      <c r="BO9" s="4"/>
      <c r="BQ9" s="4"/>
      <c r="BR9" s="4"/>
      <c r="BU9" s="4"/>
      <c r="BX9" s="4"/>
      <c r="CA9" s="4"/>
      <c r="CD9" s="4"/>
      <c r="CF9" s="4"/>
      <c r="CG9" s="4"/>
      <c r="CJ9" s="4"/>
      <c r="CM9" s="4"/>
      <c r="CP9" s="4"/>
      <c r="CS9" s="4"/>
      <c r="CU9" s="4"/>
      <c r="CV9" s="4"/>
      <c r="CX9" s="4"/>
      <c r="CY9" s="4"/>
      <c r="DB9" s="4"/>
      <c r="DE9" s="4"/>
      <c r="DH9" s="4"/>
      <c r="DJ9" s="4"/>
      <c r="DK9" s="4"/>
      <c r="DN9" s="4"/>
    </row>
    <row r="10" spans="1:119">
      <c r="A10" s="3" t="s">
        <v>188</v>
      </c>
      <c r="B10" s="3" t="s">
        <v>1</v>
      </c>
      <c r="C10" s="4"/>
      <c r="D10" s="4"/>
      <c r="F10" s="4"/>
      <c r="G10" s="4"/>
      <c r="I10" s="4"/>
      <c r="J10" s="4"/>
      <c r="L10" s="4"/>
      <c r="M10" s="4"/>
      <c r="O10" s="4"/>
      <c r="P10" s="4"/>
      <c r="S10" s="4"/>
      <c r="U10" s="4"/>
      <c r="V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K10" s="4"/>
      <c r="BL10" s="4"/>
      <c r="BN10" s="4"/>
      <c r="BO10" s="4"/>
      <c r="BQ10" s="4"/>
      <c r="BR10" s="4"/>
      <c r="BT10" s="4"/>
      <c r="BU10" s="4"/>
      <c r="BW10" s="4"/>
      <c r="BX10" s="4"/>
      <c r="BZ10" s="4"/>
      <c r="CA10" s="4"/>
      <c r="CC10" s="4"/>
      <c r="CD10" s="4"/>
      <c r="CF10" s="4"/>
      <c r="CG10" s="4"/>
      <c r="CI10" s="4"/>
      <c r="CJ10" s="4"/>
      <c r="CL10" s="4"/>
      <c r="CM10" s="4"/>
      <c r="CO10" s="4"/>
      <c r="CP10" s="4"/>
      <c r="CR10" s="4"/>
      <c r="CS10" s="4"/>
      <c r="CU10" s="4"/>
      <c r="CV10" s="4"/>
      <c r="CX10" s="4"/>
      <c r="CY10" s="4"/>
      <c r="DA10" s="4"/>
      <c r="DB10" s="4"/>
      <c r="DE10" s="4"/>
      <c r="DG10" s="4"/>
      <c r="DH10" s="4"/>
      <c r="DJ10" s="4"/>
      <c r="DK10" s="4"/>
      <c r="DM10" s="4"/>
      <c r="DN10" s="4"/>
    </row>
    <row r="11" spans="1:119">
      <c r="A11" s="3" t="s">
        <v>188</v>
      </c>
      <c r="B11" s="3" t="s">
        <v>2</v>
      </c>
      <c r="C11" s="4"/>
      <c r="D11" s="4"/>
      <c r="F11" s="4"/>
      <c r="G11" s="4"/>
      <c r="I11" s="4"/>
      <c r="J11" s="4"/>
      <c r="L11" s="4"/>
      <c r="M11" s="4"/>
      <c r="O11" s="4"/>
      <c r="P11" s="4"/>
      <c r="R11" s="4"/>
      <c r="S11" s="4"/>
      <c r="U11" s="4"/>
      <c r="V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K11" s="4"/>
      <c r="BL11" s="4"/>
      <c r="BN11" s="4"/>
      <c r="BO11" s="4"/>
      <c r="BQ11" s="4"/>
      <c r="BR11" s="4"/>
      <c r="BT11" s="4"/>
      <c r="BU11" s="4"/>
      <c r="BW11" s="4"/>
      <c r="BX11" s="4"/>
      <c r="BZ11" s="4"/>
      <c r="CA11" s="4"/>
      <c r="CC11" s="4"/>
      <c r="CD11" s="4"/>
      <c r="CF11" s="4"/>
      <c r="CG11" s="4"/>
      <c r="CI11" s="4"/>
      <c r="CJ11" s="4"/>
      <c r="CL11" s="4"/>
      <c r="CM11" s="4"/>
      <c r="CO11" s="4"/>
      <c r="CP11" s="4"/>
      <c r="CR11" s="4"/>
      <c r="CS11" s="4"/>
      <c r="CU11" s="4"/>
      <c r="CV11" s="4"/>
      <c r="CX11" s="4"/>
      <c r="CY11" s="4"/>
      <c r="DA11" s="4"/>
      <c r="DB11" s="4"/>
      <c r="DD11" s="4"/>
      <c r="DE11" s="4"/>
      <c r="DG11" s="4"/>
      <c r="DH11" s="4"/>
      <c r="DJ11" s="4"/>
      <c r="DK11" s="4"/>
      <c r="DM11" s="4"/>
      <c r="DN11" s="4"/>
    </row>
    <row r="12" spans="1:119">
      <c r="A12" s="3" t="s">
        <v>188</v>
      </c>
      <c r="B12" s="3" t="s">
        <v>3</v>
      </c>
      <c r="C12" s="4"/>
      <c r="D12" s="4"/>
      <c r="F12" s="4"/>
      <c r="G12" s="4"/>
      <c r="I12" s="4"/>
      <c r="J12" s="4"/>
      <c r="L12" s="4"/>
      <c r="M12" s="4"/>
      <c r="O12" s="4"/>
      <c r="P12" s="4"/>
      <c r="R12" s="4"/>
      <c r="S12" s="4"/>
      <c r="U12" s="4"/>
      <c r="V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K12" s="4"/>
      <c r="BL12" s="4"/>
      <c r="BN12" s="4"/>
      <c r="BO12" s="4"/>
      <c r="BQ12" s="4"/>
      <c r="BR12" s="4"/>
      <c r="BT12" s="4"/>
      <c r="BU12" s="4"/>
      <c r="BW12" s="4"/>
      <c r="BX12" s="4"/>
      <c r="BZ12" s="4"/>
      <c r="CA12" s="4"/>
      <c r="CC12" s="4"/>
      <c r="CD12" s="4"/>
      <c r="CF12" s="4"/>
      <c r="CG12" s="4"/>
      <c r="CI12" s="4"/>
      <c r="CJ12" s="4"/>
      <c r="CL12" s="4"/>
      <c r="CM12" s="4"/>
      <c r="CO12" s="4"/>
      <c r="CP12" s="4"/>
      <c r="CR12" s="4"/>
      <c r="CS12" s="4"/>
      <c r="CU12" s="4"/>
      <c r="CV12" s="4"/>
      <c r="CX12" s="4"/>
      <c r="CY12" s="4"/>
      <c r="DA12" s="4"/>
      <c r="DB12" s="4"/>
      <c r="DD12" s="4"/>
      <c r="DE12" s="4"/>
      <c r="DG12" s="4"/>
      <c r="DH12" s="4"/>
      <c r="DJ12" s="4"/>
      <c r="DK12" s="4"/>
      <c r="DM12" s="4"/>
      <c r="DN12" s="4"/>
    </row>
    <row r="13" spans="1:119">
      <c r="A13" s="3" t="s">
        <v>4</v>
      </c>
      <c r="B13" s="3" t="s">
        <v>12</v>
      </c>
      <c r="C13" s="3" t="s">
        <v>189</v>
      </c>
      <c r="D13" s="3" t="s">
        <v>190</v>
      </c>
      <c r="E13" s="3" t="s">
        <v>191</v>
      </c>
      <c r="F13" s="3" t="s">
        <v>192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119">
      <c r="A14" s="3" t="s">
        <v>193</v>
      </c>
      <c r="B14" s="3" t="s">
        <v>70</v>
      </c>
      <c r="C14" s="3" t="s">
        <v>194</v>
      </c>
      <c r="D14" s="4"/>
      <c r="E14" s="4"/>
    </row>
    <row r="15" spans="1:119">
      <c r="A15" s="3" t="s">
        <v>193</v>
      </c>
      <c r="B15" s="3" t="s">
        <v>70</v>
      </c>
      <c r="C15" s="3" t="s">
        <v>195</v>
      </c>
      <c r="D15" s="4"/>
      <c r="E15" s="4"/>
    </row>
    <row r="16" spans="1:119">
      <c r="A16" s="3" t="s">
        <v>193</v>
      </c>
      <c r="B16" s="3" t="s">
        <v>70</v>
      </c>
      <c r="C16" s="3" t="s">
        <v>196</v>
      </c>
      <c r="D16" s="4"/>
      <c r="E16" s="4"/>
    </row>
    <row r="17" spans="1:5">
      <c r="A17" s="3" t="s">
        <v>193</v>
      </c>
      <c r="B17" s="3" t="s">
        <v>70</v>
      </c>
      <c r="C17" s="3" t="s">
        <v>197</v>
      </c>
      <c r="D17" s="4"/>
      <c r="E17" s="4"/>
    </row>
    <row r="18" spans="1:5">
      <c r="A18" s="3" t="s">
        <v>193</v>
      </c>
      <c r="B18" s="3" t="s">
        <v>70</v>
      </c>
      <c r="C18" s="3" t="s">
        <v>198</v>
      </c>
      <c r="D18" s="4"/>
      <c r="E18" s="4"/>
    </row>
    <row r="19" spans="1:5">
      <c r="A19" s="3" t="s">
        <v>193</v>
      </c>
      <c r="B19" s="3" t="s">
        <v>70</v>
      </c>
      <c r="C19" s="3" t="s">
        <v>199</v>
      </c>
      <c r="D19" s="4"/>
      <c r="E19" s="4"/>
    </row>
    <row r="20" spans="1:5">
      <c r="A20" s="3" t="s">
        <v>193</v>
      </c>
      <c r="B20" s="3" t="s">
        <v>70</v>
      </c>
      <c r="C20" s="3" t="s">
        <v>200</v>
      </c>
      <c r="D20" s="4"/>
      <c r="E20" s="4"/>
    </row>
    <row r="21" spans="1:5">
      <c r="A21" s="3" t="s">
        <v>193</v>
      </c>
      <c r="B21" s="3" t="s">
        <v>70</v>
      </c>
      <c r="C21" s="3" t="s">
        <v>201</v>
      </c>
      <c r="D21" s="4"/>
      <c r="E21" s="4"/>
    </row>
    <row r="22" spans="1:5">
      <c r="A22" s="3" t="s">
        <v>193</v>
      </c>
      <c r="B22" s="3" t="s">
        <v>70</v>
      </c>
      <c r="C22" s="3" t="s">
        <v>202</v>
      </c>
      <c r="D22" s="4"/>
      <c r="E22" s="4"/>
    </row>
    <row r="23" spans="1:5">
      <c r="A23" s="3" t="s">
        <v>193</v>
      </c>
      <c r="B23" s="3" t="s">
        <v>70</v>
      </c>
      <c r="C23" s="3" t="s">
        <v>203</v>
      </c>
      <c r="D23" s="4"/>
      <c r="E23" s="4"/>
    </row>
    <row r="24" spans="1:5">
      <c r="A24" s="3" t="s">
        <v>193</v>
      </c>
      <c r="B24" s="3" t="s">
        <v>70</v>
      </c>
      <c r="C24" s="3" t="s">
        <v>204</v>
      </c>
      <c r="D24" s="4"/>
      <c r="E24" s="4"/>
    </row>
    <row r="25" spans="1:5">
      <c r="A25" s="3" t="s">
        <v>193</v>
      </c>
      <c r="B25" s="3" t="s">
        <v>70</v>
      </c>
      <c r="C25" s="3" t="s">
        <v>0</v>
      </c>
      <c r="D25" s="4"/>
      <c r="E25" s="4"/>
    </row>
    <row r="26" spans="1:5">
      <c r="A26" s="3" t="s">
        <v>193</v>
      </c>
      <c r="B26" s="3" t="s">
        <v>70</v>
      </c>
      <c r="C26" s="3" t="s">
        <v>205</v>
      </c>
      <c r="D26" s="4"/>
      <c r="E26" s="4"/>
    </row>
    <row r="27" spans="1:5">
      <c r="A27" s="3" t="s">
        <v>193</v>
      </c>
      <c r="B27" s="3" t="s">
        <v>70</v>
      </c>
      <c r="C27" s="3" t="s">
        <v>206</v>
      </c>
      <c r="D27" s="4"/>
      <c r="E27" s="4"/>
    </row>
    <row r="28" spans="1:5">
      <c r="A28" s="3" t="s">
        <v>193</v>
      </c>
      <c r="B28" s="3" t="s">
        <v>70</v>
      </c>
      <c r="C28" s="3" t="s">
        <v>207</v>
      </c>
      <c r="D28" s="4"/>
      <c r="E28" s="4"/>
    </row>
    <row r="29" spans="1:5">
      <c r="A29" s="3" t="s">
        <v>193</v>
      </c>
      <c r="B29" s="3" t="s">
        <v>1</v>
      </c>
      <c r="C29" s="3" t="s">
        <v>194</v>
      </c>
      <c r="D29" s="4"/>
      <c r="E29" s="4"/>
    </row>
    <row r="30" spans="1:5">
      <c r="A30" s="3" t="s">
        <v>193</v>
      </c>
      <c r="B30" s="3" t="s">
        <v>1</v>
      </c>
      <c r="C30" s="3" t="s">
        <v>195</v>
      </c>
      <c r="D30" s="4"/>
      <c r="E30" s="4"/>
    </row>
    <row r="31" spans="1:5">
      <c r="A31" s="3" t="s">
        <v>193</v>
      </c>
      <c r="B31" s="3" t="s">
        <v>1</v>
      </c>
      <c r="C31" s="3" t="s">
        <v>196</v>
      </c>
      <c r="D31" s="4"/>
      <c r="E31" s="4"/>
    </row>
    <row r="32" spans="1:5">
      <c r="A32" s="3" t="s">
        <v>193</v>
      </c>
      <c r="B32" s="3" t="s">
        <v>1</v>
      </c>
      <c r="C32" s="3" t="s">
        <v>197</v>
      </c>
      <c r="D32" s="4"/>
      <c r="E32" s="4"/>
    </row>
    <row r="33" spans="1:5">
      <c r="A33" s="3" t="s">
        <v>193</v>
      </c>
      <c r="B33" s="3" t="s">
        <v>1</v>
      </c>
      <c r="C33" s="3" t="s">
        <v>198</v>
      </c>
      <c r="D33" s="4"/>
      <c r="E33" s="4"/>
    </row>
    <row r="34" spans="1:5">
      <c r="A34" s="3" t="s">
        <v>193</v>
      </c>
      <c r="B34" s="3" t="s">
        <v>1</v>
      </c>
      <c r="C34" s="3" t="s">
        <v>199</v>
      </c>
      <c r="D34" s="4"/>
      <c r="E34" s="4"/>
    </row>
    <row r="35" spans="1:5">
      <c r="A35" s="3" t="s">
        <v>193</v>
      </c>
      <c r="B35" s="3" t="s">
        <v>1</v>
      </c>
      <c r="C35" s="3" t="s">
        <v>200</v>
      </c>
      <c r="D35" s="4"/>
      <c r="E35" s="4"/>
    </row>
    <row r="36" spans="1:5">
      <c r="A36" s="3" t="s">
        <v>193</v>
      </c>
      <c r="B36" s="3" t="s">
        <v>1</v>
      </c>
      <c r="C36" s="3" t="s">
        <v>201</v>
      </c>
      <c r="D36" s="4"/>
      <c r="E36" s="4"/>
    </row>
    <row r="37" spans="1:5">
      <c r="A37" s="3" t="s">
        <v>193</v>
      </c>
      <c r="B37" s="3" t="s">
        <v>1</v>
      </c>
      <c r="C37" s="3" t="s">
        <v>202</v>
      </c>
      <c r="D37" s="4"/>
      <c r="E37" s="4"/>
    </row>
    <row r="38" spans="1:5">
      <c r="A38" s="3" t="s">
        <v>193</v>
      </c>
      <c r="B38" s="3" t="s">
        <v>1</v>
      </c>
      <c r="C38" s="3" t="s">
        <v>203</v>
      </c>
      <c r="D38" s="4"/>
      <c r="E38" s="4"/>
    </row>
    <row r="39" spans="1:5">
      <c r="A39" s="3" t="s">
        <v>193</v>
      </c>
      <c r="B39" s="3" t="s">
        <v>1</v>
      </c>
      <c r="C39" s="3" t="s">
        <v>204</v>
      </c>
      <c r="D39" s="4"/>
      <c r="E39" s="4"/>
    </row>
    <row r="40" spans="1:5">
      <c r="A40" s="3" t="s">
        <v>193</v>
      </c>
      <c r="B40" s="3" t="s">
        <v>1</v>
      </c>
      <c r="C40" s="3" t="s">
        <v>0</v>
      </c>
      <c r="D40" s="4"/>
      <c r="E40" s="4"/>
    </row>
    <row r="41" spans="1:5">
      <c r="A41" s="3" t="s">
        <v>193</v>
      </c>
      <c r="B41" s="3" t="s">
        <v>1</v>
      </c>
      <c r="C41" s="3" t="s">
        <v>205</v>
      </c>
      <c r="D41" s="4"/>
      <c r="E41" s="4"/>
    </row>
    <row r="42" spans="1:5">
      <c r="A42" s="3" t="s">
        <v>193</v>
      </c>
      <c r="B42" s="3" t="s">
        <v>1</v>
      </c>
      <c r="C42" s="3" t="s">
        <v>206</v>
      </c>
      <c r="D42" s="4"/>
      <c r="E42" s="4"/>
    </row>
    <row r="43" spans="1:5">
      <c r="A43" s="3" t="s">
        <v>193</v>
      </c>
      <c r="B43" s="3" t="s">
        <v>1</v>
      </c>
      <c r="C43" s="3" t="s">
        <v>207</v>
      </c>
      <c r="D43" s="4"/>
      <c r="E43" s="4"/>
    </row>
    <row r="44" spans="1:5">
      <c r="A44" s="3" t="s">
        <v>193</v>
      </c>
      <c r="B44" s="3" t="s">
        <v>2</v>
      </c>
      <c r="C44" s="3" t="s">
        <v>194</v>
      </c>
      <c r="D44" s="4"/>
      <c r="E44" s="4"/>
    </row>
    <row r="45" spans="1:5">
      <c r="A45" s="3" t="s">
        <v>193</v>
      </c>
      <c r="B45" s="3" t="s">
        <v>2</v>
      </c>
      <c r="C45" s="3" t="s">
        <v>195</v>
      </c>
      <c r="D45" s="4"/>
      <c r="E45" s="4"/>
    </row>
    <row r="46" spans="1:5">
      <c r="A46" s="3" t="s">
        <v>193</v>
      </c>
      <c r="B46" s="3" t="s">
        <v>2</v>
      </c>
      <c r="C46" s="3" t="s">
        <v>196</v>
      </c>
      <c r="D46" s="4"/>
      <c r="E46" s="4"/>
    </row>
    <row r="47" spans="1:5">
      <c r="A47" s="3" t="s">
        <v>193</v>
      </c>
      <c r="B47" s="3" t="s">
        <v>2</v>
      </c>
      <c r="C47" s="3" t="s">
        <v>197</v>
      </c>
      <c r="D47" s="4"/>
      <c r="E47" s="4"/>
    </row>
    <row r="48" spans="1:5">
      <c r="A48" s="3" t="s">
        <v>193</v>
      </c>
      <c r="B48" s="3" t="s">
        <v>2</v>
      </c>
      <c r="C48" s="3" t="s">
        <v>198</v>
      </c>
      <c r="D48" s="4"/>
      <c r="E48" s="4"/>
    </row>
    <row r="49" spans="1:5">
      <c r="A49" s="3" t="s">
        <v>193</v>
      </c>
      <c r="B49" s="3" t="s">
        <v>2</v>
      </c>
      <c r="C49" s="3" t="s">
        <v>199</v>
      </c>
      <c r="D49" s="4"/>
      <c r="E49" s="4"/>
    </row>
    <row r="50" spans="1:5">
      <c r="A50" s="3" t="s">
        <v>193</v>
      </c>
      <c r="B50" s="3" t="s">
        <v>2</v>
      </c>
      <c r="C50" s="3" t="s">
        <v>200</v>
      </c>
      <c r="D50" s="4"/>
      <c r="E50" s="4"/>
    </row>
    <row r="51" spans="1:5">
      <c r="A51" s="3" t="s">
        <v>193</v>
      </c>
      <c r="B51" s="3" t="s">
        <v>2</v>
      </c>
      <c r="C51" s="3" t="s">
        <v>201</v>
      </c>
      <c r="D51" s="4"/>
      <c r="E51" s="4"/>
    </row>
    <row r="52" spans="1:5">
      <c r="A52" s="3" t="s">
        <v>193</v>
      </c>
      <c r="B52" s="3" t="s">
        <v>2</v>
      </c>
      <c r="C52" s="3" t="s">
        <v>202</v>
      </c>
      <c r="D52" s="4"/>
      <c r="E52" s="4"/>
    </row>
    <row r="53" spans="1:5">
      <c r="A53" s="3" t="s">
        <v>193</v>
      </c>
      <c r="B53" s="3" t="s">
        <v>2</v>
      </c>
      <c r="C53" s="3" t="s">
        <v>203</v>
      </c>
      <c r="D53" s="4"/>
      <c r="E53" s="4"/>
    </row>
    <row r="54" spans="1:5">
      <c r="A54" s="3" t="s">
        <v>193</v>
      </c>
      <c r="B54" s="3" t="s">
        <v>2</v>
      </c>
      <c r="C54" s="3" t="s">
        <v>204</v>
      </c>
      <c r="D54" s="4"/>
      <c r="E54" s="4"/>
    </row>
    <row r="55" spans="1:5">
      <c r="A55" s="3" t="s">
        <v>193</v>
      </c>
      <c r="B55" s="3" t="s">
        <v>2</v>
      </c>
      <c r="C55" s="3" t="s">
        <v>0</v>
      </c>
      <c r="D55" s="4"/>
      <c r="E55" s="4"/>
    </row>
    <row r="56" spans="1:5">
      <c r="A56" s="3" t="s">
        <v>193</v>
      </c>
      <c r="B56" s="3" t="s">
        <v>2</v>
      </c>
      <c r="C56" s="3" t="s">
        <v>205</v>
      </c>
      <c r="D56" s="4"/>
      <c r="E56" s="4"/>
    </row>
    <row r="57" spans="1:5">
      <c r="A57" s="3" t="s">
        <v>193</v>
      </c>
      <c r="B57" s="3" t="s">
        <v>2</v>
      </c>
      <c r="C57" s="3" t="s">
        <v>206</v>
      </c>
      <c r="D57" s="4"/>
      <c r="E57" s="4"/>
    </row>
    <row r="58" spans="1:5">
      <c r="A58" s="3" t="s">
        <v>193</v>
      </c>
      <c r="B58" s="3" t="s">
        <v>2</v>
      </c>
      <c r="C58" s="3" t="s">
        <v>207</v>
      </c>
      <c r="D58" s="4"/>
      <c r="E58" s="4"/>
    </row>
    <row r="59" spans="1:5">
      <c r="A59" s="3" t="s">
        <v>193</v>
      </c>
      <c r="B59" s="3" t="s">
        <v>3</v>
      </c>
      <c r="C59" s="3" t="s">
        <v>194</v>
      </c>
      <c r="D59" s="4"/>
      <c r="E59" s="4"/>
    </row>
    <row r="60" spans="1:5">
      <c r="A60" s="3" t="s">
        <v>193</v>
      </c>
      <c r="B60" s="3" t="s">
        <v>3</v>
      </c>
      <c r="C60" s="3" t="s">
        <v>195</v>
      </c>
      <c r="D60" s="4"/>
      <c r="E60" s="4"/>
    </row>
    <row r="61" spans="1:5">
      <c r="A61" s="3" t="s">
        <v>193</v>
      </c>
      <c r="B61" s="3" t="s">
        <v>3</v>
      </c>
      <c r="C61" s="3" t="s">
        <v>196</v>
      </c>
      <c r="D61" s="4"/>
      <c r="E61" s="4"/>
    </row>
    <row r="62" spans="1:5">
      <c r="A62" s="3" t="s">
        <v>193</v>
      </c>
      <c r="B62" s="3" t="s">
        <v>3</v>
      </c>
      <c r="C62" s="3" t="s">
        <v>197</v>
      </c>
      <c r="D62" s="4"/>
      <c r="E62" s="4"/>
    </row>
    <row r="63" spans="1:5">
      <c r="A63" s="3" t="s">
        <v>193</v>
      </c>
      <c r="B63" s="3" t="s">
        <v>3</v>
      </c>
      <c r="C63" s="3" t="s">
        <v>198</v>
      </c>
      <c r="D63" s="4"/>
      <c r="E63" s="4"/>
    </row>
    <row r="64" spans="1:5">
      <c r="A64" s="3" t="s">
        <v>193</v>
      </c>
      <c r="B64" s="3" t="s">
        <v>3</v>
      </c>
      <c r="C64" s="3" t="s">
        <v>199</v>
      </c>
      <c r="D64" s="4"/>
      <c r="E64" s="4"/>
    </row>
    <row r="65" spans="1:66">
      <c r="A65" s="3" t="s">
        <v>193</v>
      </c>
      <c r="B65" s="3" t="s">
        <v>3</v>
      </c>
      <c r="C65" s="3" t="s">
        <v>200</v>
      </c>
      <c r="D65" s="4"/>
      <c r="E65" s="4"/>
    </row>
    <row r="66" spans="1:66">
      <c r="A66" s="3" t="s">
        <v>193</v>
      </c>
      <c r="B66" s="3" t="s">
        <v>3</v>
      </c>
      <c r="C66" s="3" t="s">
        <v>201</v>
      </c>
      <c r="D66" s="4"/>
      <c r="E66" s="4"/>
    </row>
    <row r="67" spans="1:66">
      <c r="A67" s="3" t="s">
        <v>193</v>
      </c>
      <c r="B67" s="3" t="s">
        <v>3</v>
      </c>
      <c r="C67" s="3" t="s">
        <v>202</v>
      </c>
      <c r="D67" s="4"/>
      <c r="E67" s="4"/>
    </row>
    <row r="68" spans="1:66">
      <c r="A68" s="3" t="s">
        <v>193</v>
      </c>
      <c r="B68" s="3" t="s">
        <v>3</v>
      </c>
      <c r="C68" s="3" t="s">
        <v>203</v>
      </c>
      <c r="D68" s="4"/>
      <c r="E68" s="4"/>
    </row>
    <row r="69" spans="1:66">
      <c r="A69" s="3" t="s">
        <v>193</v>
      </c>
      <c r="B69" s="3" t="s">
        <v>3</v>
      </c>
      <c r="C69" s="3" t="s">
        <v>204</v>
      </c>
      <c r="D69" s="4"/>
      <c r="E69" s="4"/>
    </row>
    <row r="70" spans="1:66">
      <c r="A70" s="3" t="s">
        <v>193</v>
      </c>
      <c r="B70" s="3" t="s">
        <v>3</v>
      </c>
      <c r="C70" s="3" t="s">
        <v>0</v>
      </c>
      <c r="D70" s="4"/>
      <c r="E70" s="4"/>
    </row>
    <row r="71" spans="1:66">
      <c r="A71" s="3" t="s">
        <v>193</v>
      </c>
      <c r="B71" s="3" t="s">
        <v>3</v>
      </c>
      <c r="C71" s="3" t="s">
        <v>205</v>
      </c>
      <c r="D71" s="4"/>
      <c r="E71" s="4"/>
    </row>
    <row r="72" spans="1:66">
      <c r="A72" s="3" t="s">
        <v>193</v>
      </c>
      <c r="B72" s="3" t="s">
        <v>3</v>
      </c>
      <c r="C72" s="3" t="s">
        <v>206</v>
      </c>
      <c r="D72" s="4"/>
      <c r="E72" s="4"/>
    </row>
    <row r="73" spans="1:66">
      <c r="A73" s="3" t="s">
        <v>193</v>
      </c>
      <c r="B73" s="3" t="s">
        <v>3</v>
      </c>
      <c r="C73" s="3" t="s">
        <v>207</v>
      </c>
      <c r="D73" s="4"/>
      <c r="E73" s="4"/>
    </row>
    <row r="74" spans="1:66">
      <c r="A74" s="3" t="s">
        <v>4</v>
      </c>
      <c r="B74" s="3" t="s">
        <v>12</v>
      </c>
      <c r="C74" s="3" t="s">
        <v>208</v>
      </c>
      <c r="D74" s="3" t="s">
        <v>209</v>
      </c>
      <c r="E74" s="3" t="s">
        <v>210</v>
      </c>
      <c r="F74" s="3" t="s">
        <v>211</v>
      </c>
      <c r="G74" s="3" t="s">
        <v>212</v>
      </c>
      <c r="H74" s="3" t="s">
        <v>213</v>
      </c>
      <c r="I74" s="3" t="s">
        <v>214</v>
      </c>
      <c r="J74" s="3" t="s">
        <v>215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223</v>
      </c>
      <c r="S74" s="3" t="s">
        <v>224</v>
      </c>
      <c r="T74" s="3" t="s">
        <v>225</v>
      </c>
      <c r="U74" s="3" t="s">
        <v>226</v>
      </c>
      <c r="V74" s="3" t="s">
        <v>227</v>
      </c>
      <c r="W74" s="3" t="s">
        <v>228</v>
      </c>
      <c r="X74" s="3" t="s">
        <v>229</v>
      </c>
      <c r="Y74" s="3" t="s">
        <v>230</v>
      </c>
      <c r="Z74" s="3" t="s">
        <v>231</v>
      </c>
      <c r="AA74" s="3" t="s">
        <v>232</v>
      </c>
      <c r="AB74" s="3" t="s">
        <v>233</v>
      </c>
      <c r="AC74" s="3" t="s">
        <v>234</v>
      </c>
      <c r="AD74" s="3" t="s">
        <v>235</v>
      </c>
      <c r="AE74" s="3" t="s">
        <v>236</v>
      </c>
      <c r="AF74" s="3" t="s">
        <v>237</v>
      </c>
      <c r="AG74" s="3" t="s">
        <v>238</v>
      </c>
      <c r="AH74" s="3" t="s">
        <v>239</v>
      </c>
      <c r="AI74" s="3" t="s">
        <v>240</v>
      </c>
      <c r="AJ74" s="3" t="s">
        <v>241</v>
      </c>
      <c r="AK74" s="3" t="s">
        <v>242</v>
      </c>
      <c r="AL74" s="3" t="s">
        <v>243</v>
      </c>
      <c r="AM74" s="3" t="s">
        <v>244</v>
      </c>
      <c r="AN74" s="3" t="s">
        <v>245</v>
      </c>
      <c r="AO74" s="3" t="s">
        <v>246</v>
      </c>
      <c r="AP74" s="3" t="s">
        <v>247</v>
      </c>
      <c r="AQ74" s="3" t="s">
        <v>248</v>
      </c>
      <c r="AR74" s="3" t="s">
        <v>249</v>
      </c>
      <c r="AS74" s="3" t="s">
        <v>250</v>
      </c>
      <c r="AT74" s="3" t="s">
        <v>251</v>
      </c>
      <c r="AU74" s="3" t="s">
        <v>252</v>
      </c>
      <c r="AV74" s="3" t="s">
        <v>253</v>
      </c>
      <c r="AW74" s="3" t="s">
        <v>254</v>
      </c>
      <c r="AX74" s="3" t="s">
        <v>255</v>
      </c>
      <c r="AY74" s="3" t="s">
        <v>256</v>
      </c>
      <c r="AZ74" s="3" t="s">
        <v>257</v>
      </c>
      <c r="BA74" s="3" t="s">
        <v>258</v>
      </c>
      <c r="BB74" s="3" t="s">
        <v>259</v>
      </c>
      <c r="BC74" s="3" t="s">
        <v>260</v>
      </c>
      <c r="BD74" s="3" t="s">
        <v>261</v>
      </c>
      <c r="BE74" s="3" t="s">
        <v>262</v>
      </c>
      <c r="BF74" s="3" t="s">
        <v>263</v>
      </c>
      <c r="BG74" s="3" t="s">
        <v>264</v>
      </c>
      <c r="BH74" s="3" t="s">
        <v>265</v>
      </c>
      <c r="BI74" s="3" t="s">
        <v>266</v>
      </c>
      <c r="BJ74" s="3" t="s">
        <v>267</v>
      </c>
      <c r="BK74" s="3" t="s">
        <v>268</v>
      </c>
      <c r="BL74" s="3" t="s">
        <v>269</v>
      </c>
      <c r="BM74" s="3" t="s">
        <v>270</v>
      </c>
      <c r="BN74" s="3" t="s">
        <v>271</v>
      </c>
    </row>
    <row r="75" spans="1:66">
      <c r="A75" s="3" t="s">
        <v>272</v>
      </c>
      <c r="B75" s="3" t="s">
        <v>70</v>
      </c>
      <c r="C75" s="4"/>
      <c r="D75" s="4"/>
      <c r="Y75" s="4"/>
      <c r="BA75" s="4"/>
      <c r="BC75" s="4"/>
      <c r="BI75" s="4"/>
      <c r="BJ75" s="4"/>
      <c r="BK75" s="4"/>
      <c r="BL75" s="4"/>
      <c r="BM75" s="4"/>
      <c r="BN75" s="4"/>
    </row>
    <row r="76" spans="1:66">
      <c r="A76" s="3" t="s">
        <v>272</v>
      </c>
      <c r="B76" s="3" t="s">
        <v>1</v>
      </c>
      <c r="C76" s="4"/>
      <c r="D76" s="4"/>
      <c r="F76" s="4"/>
      <c r="H76" s="4"/>
      <c r="J76" s="4"/>
      <c r="L76" s="4"/>
      <c r="N76" s="4"/>
      <c r="P76" s="4"/>
      <c r="R76" s="4"/>
      <c r="T76" s="4"/>
      <c r="V76" s="4"/>
      <c r="W76" s="4"/>
      <c r="Y76" s="4"/>
      <c r="AA76" s="4"/>
      <c r="AC76" s="4"/>
      <c r="AE76" s="4"/>
      <c r="AI76" s="4"/>
      <c r="AM76" s="4"/>
      <c r="AO76" s="4"/>
      <c r="AQ76" s="4"/>
      <c r="AU76" s="4"/>
      <c r="AW76" s="4"/>
      <c r="AY76" s="4"/>
      <c r="BA76" s="4"/>
      <c r="BC76" s="4"/>
      <c r="BE76" s="4"/>
      <c r="BG76" s="4"/>
      <c r="BI76" s="4"/>
      <c r="BJ76" s="4"/>
      <c r="BK76" s="4"/>
      <c r="BL76" s="4"/>
      <c r="BM76" s="4"/>
      <c r="BN76" s="4"/>
    </row>
    <row r="77" spans="1:66">
      <c r="A77" s="3" t="s">
        <v>272</v>
      </c>
      <c r="B77" s="3" t="s">
        <v>2</v>
      </c>
      <c r="C77" s="4"/>
      <c r="D77" s="4"/>
      <c r="F77" s="4"/>
      <c r="H77" s="4"/>
      <c r="J77" s="4"/>
      <c r="L77" s="4"/>
      <c r="N77" s="4"/>
      <c r="P77" s="4"/>
      <c r="R77" s="4"/>
      <c r="T77" s="4"/>
      <c r="U77" s="4"/>
      <c r="V77" s="4"/>
      <c r="W77" s="4"/>
      <c r="Y77" s="4"/>
      <c r="AA77" s="4"/>
      <c r="AC77" s="4"/>
      <c r="AE77" s="4"/>
      <c r="AG77" s="4"/>
      <c r="AI77" s="4"/>
      <c r="AK77" s="4"/>
      <c r="AM77" s="4"/>
      <c r="AO77" s="4"/>
      <c r="AQ77" s="4"/>
      <c r="AS77" s="4"/>
      <c r="AU77" s="4"/>
      <c r="AW77" s="4"/>
      <c r="AY77" s="4"/>
      <c r="BA77" s="4"/>
      <c r="BC77" s="4"/>
      <c r="BE77" s="4"/>
      <c r="BG77" s="4"/>
      <c r="BI77" s="4"/>
      <c r="BJ77" s="4"/>
      <c r="BK77" s="4"/>
      <c r="BL77" s="4"/>
      <c r="BM77" s="4"/>
      <c r="BN77" s="4"/>
    </row>
    <row r="78" spans="1:66">
      <c r="A78" s="3" t="s">
        <v>272</v>
      </c>
      <c r="B78" s="3" t="s">
        <v>3</v>
      </c>
      <c r="C78" s="4"/>
      <c r="D78" s="4"/>
      <c r="F78" s="4"/>
      <c r="H78" s="4"/>
      <c r="J78" s="4"/>
      <c r="L78" s="4"/>
      <c r="N78" s="4"/>
      <c r="P78" s="4"/>
      <c r="R78" s="4"/>
      <c r="T78" s="4"/>
      <c r="U78" s="4"/>
      <c r="V78" s="4"/>
      <c r="W78" s="4"/>
      <c r="Y78" s="4"/>
      <c r="AA78" s="4"/>
      <c r="AC78" s="4"/>
      <c r="AE78" s="4"/>
      <c r="AG78" s="4"/>
      <c r="AI78" s="4"/>
      <c r="AK78" s="4"/>
      <c r="AM78" s="4"/>
      <c r="AO78" s="4"/>
      <c r="AQ78" s="4"/>
      <c r="AS78" s="4"/>
      <c r="AU78" s="4"/>
      <c r="AW78" s="4"/>
      <c r="AY78" s="4"/>
      <c r="BA78" s="4"/>
      <c r="BC78" s="4"/>
      <c r="BE78" s="4"/>
      <c r="BG78" s="4"/>
      <c r="BI78" s="4"/>
      <c r="BJ78" s="4"/>
      <c r="BK78" s="4"/>
      <c r="BL78" s="4"/>
      <c r="BM78" s="4"/>
      <c r="BN78" s="4"/>
    </row>
    <row r="79" spans="1:66">
      <c r="A79" s="3" t="s">
        <v>4</v>
      </c>
      <c r="B79" s="3" t="s">
        <v>12</v>
      </c>
      <c r="C79" s="3" t="s">
        <v>273</v>
      </c>
      <c r="D79" s="3" t="s">
        <v>274</v>
      </c>
      <c r="E79" s="3" t="s">
        <v>275</v>
      </c>
      <c r="F79" s="3" t="s">
        <v>276</v>
      </c>
      <c r="G79" s="3" t="s">
        <v>277</v>
      </c>
      <c r="H79" s="3" t="s">
        <v>278</v>
      </c>
      <c r="I79" s="3" t="s">
        <v>279</v>
      </c>
      <c r="J79" s="3" t="s">
        <v>280</v>
      </c>
      <c r="K79" s="3" t="s">
        <v>281</v>
      </c>
      <c r="L79" s="3" t="s">
        <v>282</v>
      </c>
      <c r="M79" s="3" t="s">
        <v>283</v>
      </c>
      <c r="N79" s="3" t="s">
        <v>284</v>
      </c>
      <c r="O79" s="3" t="s">
        <v>285</v>
      </c>
      <c r="P79" s="3" t="s">
        <v>286</v>
      </c>
      <c r="Q79" s="3" t="s">
        <v>210</v>
      </c>
      <c r="R79" s="3" t="s">
        <v>287</v>
      </c>
      <c r="S79" s="3" t="s">
        <v>288</v>
      </c>
      <c r="T79" s="3" t="s">
        <v>289</v>
      </c>
      <c r="U79" s="3" t="s">
        <v>290</v>
      </c>
      <c r="V79" s="3" t="s">
        <v>291</v>
      </c>
      <c r="W79" s="3" t="s">
        <v>292</v>
      </c>
      <c r="X79" s="3" t="s">
        <v>293</v>
      </c>
      <c r="Y79" s="3" t="s">
        <v>294</v>
      </c>
      <c r="Z79" s="3" t="s">
        <v>295</v>
      </c>
      <c r="AA79" s="3" t="s">
        <v>296</v>
      </c>
      <c r="AB79" s="3" t="s">
        <v>297</v>
      </c>
      <c r="AC79" s="3" t="s">
        <v>298</v>
      </c>
      <c r="AD79" s="3" t="s">
        <v>299</v>
      </c>
      <c r="AE79" s="3" t="s">
        <v>300</v>
      </c>
      <c r="AF79" s="3" t="s">
        <v>301</v>
      </c>
      <c r="AG79" s="3" t="s">
        <v>302</v>
      </c>
      <c r="AH79" s="3" t="s">
        <v>303</v>
      </c>
      <c r="AI79" s="3" t="s">
        <v>304</v>
      </c>
      <c r="AJ79" s="3" t="s">
        <v>305</v>
      </c>
      <c r="AK79" s="3" t="s">
        <v>306</v>
      </c>
      <c r="AL79" s="3" t="s">
        <v>307</v>
      </c>
      <c r="AM79" s="3" t="s">
        <v>308</v>
      </c>
      <c r="AN79" s="3" t="s">
        <v>309</v>
      </c>
      <c r="AO79" s="3" t="s">
        <v>310</v>
      </c>
      <c r="AP79" s="3" t="s">
        <v>311</v>
      </c>
      <c r="AQ79" s="3" t="s">
        <v>312</v>
      </c>
      <c r="AR79" s="3" t="s">
        <v>313</v>
      </c>
      <c r="AS79" s="3" t="s">
        <v>314</v>
      </c>
      <c r="AT79" s="3" t="s">
        <v>315</v>
      </c>
      <c r="AU79" s="3" t="s">
        <v>316</v>
      </c>
      <c r="AV79" s="3" t="s">
        <v>317</v>
      </c>
      <c r="AW79" s="3" t="s">
        <v>318</v>
      </c>
    </row>
    <row r="80" spans="1:66">
      <c r="A80" s="3" t="s">
        <v>319</v>
      </c>
      <c r="B80" s="3" t="s">
        <v>70</v>
      </c>
      <c r="C80" s="4"/>
      <c r="H80" s="4"/>
      <c r="L80" s="4"/>
      <c r="N80" s="4"/>
      <c r="P80" s="4"/>
      <c r="R80" s="4"/>
      <c r="S80" s="4"/>
      <c r="T80" s="4"/>
      <c r="U80" s="4"/>
      <c r="V80" s="4"/>
      <c r="W80" s="4"/>
      <c r="Z80" s="4"/>
      <c r="AC80" s="4"/>
      <c r="AD80" s="4"/>
      <c r="AE80" s="4"/>
      <c r="AF80" s="4"/>
      <c r="AH80" s="4"/>
      <c r="AK80" s="4"/>
      <c r="AL80" s="4"/>
      <c r="AM80" s="4"/>
      <c r="AN80" s="4"/>
      <c r="AP80" s="4"/>
      <c r="AR80" s="4"/>
      <c r="AS80" s="4"/>
      <c r="AU80" s="4"/>
    </row>
    <row r="81" spans="1:85">
      <c r="A81" s="3" t="s">
        <v>319</v>
      </c>
      <c r="B81" s="3" t="s">
        <v>1</v>
      </c>
      <c r="C81" s="4"/>
      <c r="H81" s="4"/>
      <c r="J81" s="4"/>
      <c r="L81" s="4"/>
      <c r="N81" s="4"/>
      <c r="P81" s="4"/>
      <c r="R81" s="4"/>
      <c r="S81" s="4"/>
      <c r="T81" s="4"/>
      <c r="U81" s="4"/>
      <c r="V81" s="4"/>
      <c r="W81" s="4"/>
      <c r="Z81" s="4"/>
      <c r="AC81" s="4"/>
      <c r="AD81" s="4"/>
      <c r="AE81" s="4"/>
      <c r="AF81" s="4"/>
      <c r="AH81" s="4"/>
      <c r="AK81" s="4"/>
      <c r="AL81" s="4"/>
      <c r="AM81" s="4"/>
      <c r="AN81" s="4"/>
      <c r="AP81" s="4"/>
      <c r="AR81" s="4"/>
      <c r="AS81" s="4"/>
      <c r="AU81" s="4"/>
    </row>
    <row r="82" spans="1:85">
      <c r="A82" s="3" t="s">
        <v>319</v>
      </c>
      <c r="B82" s="3" t="s">
        <v>2</v>
      </c>
      <c r="C82" s="4"/>
      <c r="D82" s="4"/>
      <c r="F82" s="4"/>
      <c r="H82" s="4"/>
      <c r="J82" s="4"/>
      <c r="L82" s="4"/>
      <c r="N82" s="4"/>
      <c r="P82" s="4"/>
      <c r="R82" s="4"/>
      <c r="S82" s="4"/>
      <c r="T82" s="4"/>
      <c r="U82" s="4"/>
      <c r="V82" s="4"/>
      <c r="W82" s="4"/>
      <c r="Z82" s="4"/>
      <c r="AC82" s="4"/>
      <c r="AD82" s="4"/>
      <c r="AE82" s="4"/>
      <c r="AF82" s="4"/>
      <c r="AH82" s="4"/>
      <c r="AK82" s="4"/>
      <c r="AL82" s="4"/>
      <c r="AM82" s="4"/>
      <c r="AN82" s="4"/>
      <c r="AP82" s="4"/>
      <c r="AR82" s="4"/>
      <c r="AS82" s="4"/>
      <c r="AU82" s="4"/>
    </row>
    <row r="83" spans="1:85">
      <c r="A83" s="3" t="s">
        <v>319</v>
      </c>
      <c r="B83" s="3" t="s">
        <v>3</v>
      </c>
      <c r="C83" s="4"/>
      <c r="D83" s="4"/>
      <c r="F83" s="4"/>
      <c r="H83" s="4"/>
      <c r="J83" s="4"/>
      <c r="L83" s="4"/>
      <c r="N83" s="4"/>
      <c r="P83" s="4"/>
      <c r="R83" s="4"/>
      <c r="S83" s="4"/>
      <c r="T83" s="4"/>
      <c r="U83" s="4"/>
      <c r="V83" s="4"/>
      <c r="W83" s="4"/>
      <c r="Z83" s="4"/>
      <c r="AC83" s="4"/>
      <c r="AD83" s="4"/>
      <c r="AE83" s="4"/>
      <c r="AF83" s="4"/>
      <c r="AH83" s="4"/>
      <c r="AK83" s="4"/>
      <c r="AL83" s="4"/>
      <c r="AM83" s="4"/>
      <c r="AN83" s="4"/>
      <c r="AP83" s="4"/>
      <c r="AR83" s="4"/>
      <c r="AS83" s="4"/>
      <c r="AU83" s="4"/>
    </row>
    <row r="84" spans="1:85">
      <c r="A84" s="3" t="s">
        <v>4</v>
      </c>
      <c r="B84" s="3" t="s">
        <v>12</v>
      </c>
      <c r="C84" s="3" t="s">
        <v>320</v>
      </c>
      <c r="D84" s="3" t="s">
        <v>321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335</v>
      </c>
      <c r="S84" s="3" t="s">
        <v>336</v>
      </c>
      <c r="T84" s="3" t="s">
        <v>337</v>
      </c>
      <c r="U84" s="3" t="s">
        <v>338</v>
      </c>
      <c r="V84" s="3" t="s">
        <v>339</v>
      </c>
      <c r="W84" s="3" t="s">
        <v>340</v>
      </c>
      <c r="X84" s="3" t="s">
        <v>341</v>
      </c>
      <c r="Y84" s="3" t="s">
        <v>342</v>
      </c>
      <c r="Z84" s="3" t="s">
        <v>343</v>
      </c>
      <c r="AA84" s="3" t="s">
        <v>344</v>
      </c>
      <c r="AB84" s="3" t="s">
        <v>345</v>
      </c>
      <c r="AC84" s="3" t="s">
        <v>346</v>
      </c>
      <c r="AD84" s="3" t="s">
        <v>347</v>
      </c>
      <c r="AE84" s="3" t="s">
        <v>348</v>
      </c>
      <c r="AF84" s="3" t="s">
        <v>349</v>
      </c>
      <c r="AG84" s="3" t="s">
        <v>350</v>
      </c>
      <c r="AH84" s="3" t="s">
        <v>351</v>
      </c>
      <c r="AI84" s="3" t="s">
        <v>352</v>
      </c>
      <c r="AJ84" s="3" t="s">
        <v>353</v>
      </c>
      <c r="AK84" s="3" t="s">
        <v>354</v>
      </c>
      <c r="AL84" s="3" t="s">
        <v>355</v>
      </c>
      <c r="AM84" s="3" t="s">
        <v>356</v>
      </c>
      <c r="AN84" s="3" t="s">
        <v>357</v>
      </c>
      <c r="AO84" s="3" t="s">
        <v>358</v>
      </c>
      <c r="AP84" s="3" t="s">
        <v>359</v>
      </c>
      <c r="AQ84" s="3" t="s">
        <v>360</v>
      </c>
      <c r="AR84" s="3" t="s">
        <v>361</v>
      </c>
      <c r="AS84" s="3" t="s">
        <v>362</v>
      </c>
      <c r="AT84" s="3" t="s">
        <v>363</v>
      </c>
      <c r="AU84" s="3" t="s">
        <v>364</v>
      </c>
      <c r="AV84" s="3" t="s">
        <v>365</v>
      </c>
      <c r="AW84" s="3" t="s">
        <v>366</v>
      </c>
      <c r="AX84" s="3" t="s">
        <v>367</v>
      </c>
      <c r="AY84" s="3" t="s">
        <v>368</v>
      </c>
      <c r="AZ84" s="3" t="s">
        <v>369</v>
      </c>
      <c r="BA84" s="3" t="s">
        <v>370</v>
      </c>
      <c r="BB84" s="3" t="s">
        <v>371</v>
      </c>
      <c r="BC84" s="3" t="s">
        <v>372</v>
      </c>
      <c r="BD84" s="3" t="s">
        <v>373</v>
      </c>
      <c r="BE84" s="3" t="s">
        <v>374</v>
      </c>
      <c r="BF84" s="3" t="s">
        <v>375</v>
      </c>
      <c r="BG84" s="3" t="s">
        <v>376</v>
      </c>
      <c r="BH84" s="3" t="s">
        <v>377</v>
      </c>
      <c r="BI84" s="3" t="s">
        <v>378</v>
      </c>
      <c r="BJ84" s="3" t="s">
        <v>379</v>
      </c>
      <c r="BK84" s="3" t="s">
        <v>380</v>
      </c>
      <c r="BL84" s="3" t="s">
        <v>381</v>
      </c>
      <c r="BM84" s="3" t="s">
        <v>382</v>
      </c>
      <c r="BN84" s="3" t="s">
        <v>383</v>
      </c>
      <c r="BO84" s="3" t="s">
        <v>384</v>
      </c>
      <c r="BP84" s="3" t="s">
        <v>385</v>
      </c>
      <c r="BQ84" s="3" t="s">
        <v>386</v>
      </c>
      <c r="BR84" s="3" t="s">
        <v>387</v>
      </c>
      <c r="BS84" s="3" t="s">
        <v>388</v>
      </c>
      <c r="BT84" s="3" t="s">
        <v>389</v>
      </c>
      <c r="BU84" s="3" t="s">
        <v>390</v>
      </c>
      <c r="BV84" s="3" t="s">
        <v>391</v>
      </c>
      <c r="BW84" s="3" t="s">
        <v>392</v>
      </c>
      <c r="BX84" s="3" t="s">
        <v>393</v>
      </c>
      <c r="BY84" s="3" t="s">
        <v>394</v>
      </c>
      <c r="BZ84" s="3" t="s">
        <v>395</v>
      </c>
      <c r="CA84" s="3" t="s">
        <v>396</v>
      </c>
      <c r="CB84" s="3" t="s">
        <v>397</v>
      </c>
      <c r="CC84" s="3" t="s">
        <v>398</v>
      </c>
      <c r="CD84" s="3" t="s">
        <v>399</v>
      </c>
      <c r="CE84" s="3" t="s">
        <v>400</v>
      </c>
      <c r="CF84" s="3" t="s">
        <v>401</v>
      </c>
      <c r="CG84" s="3" t="s">
        <v>402</v>
      </c>
    </row>
    <row r="85" spans="1:85">
      <c r="A85" s="3" t="s">
        <v>403</v>
      </c>
      <c r="B85" s="3" t="s">
        <v>70</v>
      </c>
      <c r="C85" s="4"/>
      <c r="D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E85" s="4"/>
      <c r="AJ85" s="4"/>
      <c r="AL85" s="4"/>
      <c r="AN85" s="4"/>
      <c r="AP85" s="4"/>
      <c r="AR85" s="4"/>
      <c r="AT85" s="4"/>
      <c r="AZ85" s="4"/>
      <c r="BB85" s="4"/>
      <c r="BD85" s="4"/>
      <c r="BE85" s="4"/>
      <c r="BF85" s="4"/>
      <c r="BI85" s="4"/>
      <c r="BJ85" s="4"/>
      <c r="BK85" s="4"/>
      <c r="BN85" s="4"/>
      <c r="BO85" s="4"/>
      <c r="BP85" s="4"/>
      <c r="BQ85" s="4"/>
      <c r="BR85" s="4"/>
      <c r="BS85" s="4"/>
      <c r="BT85" s="5"/>
      <c r="BX85" s="4"/>
      <c r="CB85" s="4"/>
      <c r="CC85" s="4"/>
      <c r="CD85" s="4"/>
      <c r="CE85" s="4"/>
      <c r="CF85" s="4"/>
      <c r="CG85" s="4"/>
    </row>
    <row r="86" spans="1:85">
      <c r="A86" s="3" t="s">
        <v>403</v>
      </c>
      <c r="B86" s="3" t="s">
        <v>1</v>
      </c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E86" s="4"/>
      <c r="BF86" s="4"/>
      <c r="BG86" s="4"/>
      <c r="BI86" s="4"/>
      <c r="BJ86" s="4"/>
      <c r="BK86" s="4"/>
      <c r="BN86" s="4"/>
      <c r="BO86" s="4"/>
      <c r="BP86" s="4"/>
      <c r="BQ86" s="4"/>
      <c r="BR86" s="4"/>
      <c r="BS86" s="4"/>
      <c r="BT86" s="5"/>
      <c r="BV86" s="5"/>
      <c r="BX86" s="4"/>
      <c r="BZ86" s="4"/>
      <c r="CB86" s="4"/>
      <c r="CC86" s="4"/>
      <c r="CD86" s="4"/>
      <c r="CE86" s="4"/>
      <c r="CF86" s="4"/>
      <c r="CG86" s="4"/>
    </row>
    <row r="87" spans="1:85">
      <c r="A87" s="3" t="s">
        <v>403</v>
      </c>
      <c r="B87" s="3" t="s">
        <v>2</v>
      </c>
      <c r="C87" s="4"/>
      <c r="D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G87" s="4"/>
      <c r="AI87" s="4"/>
      <c r="AJ87" s="4"/>
      <c r="AK87" s="4"/>
      <c r="AL87" s="4"/>
      <c r="AN87" s="4"/>
      <c r="AP87" s="4"/>
      <c r="AR87" s="4"/>
      <c r="AT87" s="4"/>
      <c r="AV87" s="4"/>
      <c r="AX87" s="4"/>
      <c r="AZ87" s="4"/>
      <c r="BB87" s="4"/>
      <c r="BD87" s="4"/>
      <c r="BE87" s="4"/>
      <c r="BF87" s="4"/>
      <c r="BG87" s="4"/>
      <c r="BI87" s="4"/>
      <c r="BJ87" s="4"/>
      <c r="BK87" s="4"/>
      <c r="BL87" s="4"/>
      <c r="BN87" s="4"/>
      <c r="BO87" s="4"/>
      <c r="BP87" s="4"/>
      <c r="BQ87" s="4"/>
      <c r="BR87" s="4"/>
      <c r="BS87" s="4"/>
      <c r="BT87" s="5"/>
      <c r="BV87" s="5"/>
      <c r="BX87" s="4"/>
      <c r="BZ87" s="4"/>
      <c r="CB87" s="4"/>
      <c r="CC87" s="4"/>
      <c r="CD87" s="4"/>
      <c r="CE87" s="4"/>
      <c r="CF87" s="4"/>
      <c r="CG87" s="4"/>
    </row>
    <row r="88" spans="1:85">
      <c r="A88" s="3" t="s">
        <v>403</v>
      </c>
      <c r="B88" s="3" t="s">
        <v>3</v>
      </c>
      <c r="C88" s="4"/>
      <c r="D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G88" s="4"/>
      <c r="AI88" s="4"/>
      <c r="AJ88" s="4"/>
      <c r="AK88" s="4"/>
      <c r="AL88" s="4"/>
      <c r="AN88" s="4"/>
      <c r="AP88" s="4"/>
      <c r="AR88" s="4"/>
      <c r="AT88" s="4"/>
      <c r="AV88" s="4"/>
      <c r="AX88" s="4"/>
      <c r="AZ88" s="4"/>
      <c r="BB88" s="4"/>
      <c r="BD88" s="4"/>
      <c r="BE88" s="4"/>
      <c r="BF88" s="4"/>
      <c r="BG88" s="4"/>
      <c r="BI88" s="4"/>
      <c r="BJ88" s="4"/>
      <c r="BK88" s="4"/>
      <c r="BL88" s="4"/>
      <c r="BN88" s="4"/>
      <c r="BO88" s="4"/>
      <c r="BP88" s="4"/>
      <c r="BQ88" s="4"/>
      <c r="BR88" s="4"/>
      <c r="BS88" s="4"/>
      <c r="BT88" s="5"/>
      <c r="BV88" s="5"/>
      <c r="BX88" s="4"/>
      <c r="BZ88" s="4"/>
      <c r="CB88" s="4"/>
      <c r="CC88" s="4"/>
      <c r="CD88" s="4"/>
      <c r="CE88" s="4"/>
      <c r="CF88" s="4"/>
      <c r="CG88" s="4"/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3B5B5-6F11-4216-BED1-2B1ED04D4EDF}">
  <dimension ref="A1:DO88"/>
  <sheetViews>
    <sheetView workbookViewId="0"/>
  </sheetViews>
  <sheetFormatPr defaultColWidth="8.875" defaultRowHeight="18.75"/>
  <cols>
    <col min="1" max="16384" width="8.875" style="3"/>
  </cols>
  <sheetData>
    <row r="1" spans="1:119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119">
      <c r="A2" s="3" t="s">
        <v>10</v>
      </c>
      <c r="B2" s="3" t="s">
        <v>412</v>
      </c>
      <c r="C2" s="3" t="s">
        <v>408</v>
      </c>
      <c r="E2" s="3" t="s">
        <v>413</v>
      </c>
      <c r="F2" s="3" t="s">
        <v>11</v>
      </c>
    </row>
    <row r="3" spans="1:119">
      <c r="A3" s="3" t="s">
        <v>4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9" t="s">
        <v>34</v>
      </c>
      <c r="Y3" s="10" t="s">
        <v>35</v>
      </c>
      <c r="Z3" s="10" t="s">
        <v>36</v>
      </c>
      <c r="AA3" s="11" t="s">
        <v>37</v>
      </c>
      <c r="AB3" s="12" t="s">
        <v>38</v>
      </c>
      <c r="AC3" s="12" t="s">
        <v>39</v>
      </c>
      <c r="AD3" s="3" t="s">
        <v>40</v>
      </c>
      <c r="AE3" s="3" t="s">
        <v>41</v>
      </c>
      <c r="AF3" s="3" t="s">
        <v>42</v>
      </c>
      <c r="AG3" s="3" t="s">
        <v>43</v>
      </c>
      <c r="AH3" s="3" t="s">
        <v>44</v>
      </c>
      <c r="AI3" s="3" t="s">
        <v>45</v>
      </c>
      <c r="AJ3" s="9" t="s">
        <v>410</v>
      </c>
      <c r="AK3" s="10" t="s">
        <v>46</v>
      </c>
      <c r="AL3" s="10" t="s">
        <v>47</v>
      </c>
      <c r="AM3" s="11" t="s">
        <v>48</v>
      </c>
      <c r="AN3" s="12" t="s">
        <v>49</v>
      </c>
      <c r="AO3" s="12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  <c r="AU3" s="3" t="s">
        <v>56</v>
      </c>
      <c r="AV3" s="3" t="s">
        <v>57</v>
      </c>
      <c r="AW3" s="3" t="s">
        <v>58</v>
      </c>
      <c r="AX3" s="3" t="s">
        <v>59</v>
      </c>
      <c r="AY3" s="3" t="s">
        <v>60</v>
      </c>
      <c r="AZ3" s="3" t="s">
        <v>61</v>
      </c>
      <c r="BA3" s="3" t="s">
        <v>62</v>
      </c>
      <c r="BB3" s="3" t="s">
        <v>63</v>
      </c>
      <c r="BC3" s="3" t="s">
        <v>64</v>
      </c>
      <c r="BD3" s="3" t="s">
        <v>65</v>
      </c>
      <c r="BE3" s="3" t="s">
        <v>66</v>
      </c>
      <c r="BF3" s="3" t="s">
        <v>67</v>
      </c>
      <c r="BG3" s="3" t="s">
        <v>68</v>
      </c>
    </row>
    <row r="4" spans="1:119">
      <c r="A4" s="3" t="s">
        <v>69</v>
      </c>
      <c r="B4" s="3" t="s">
        <v>70</v>
      </c>
      <c r="K4" s="4"/>
      <c r="L4" s="4"/>
      <c r="N4" s="4"/>
      <c r="P4" s="4"/>
      <c r="R4" s="4"/>
      <c r="T4" s="4"/>
      <c r="V4" s="4"/>
      <c r="X4" s="10">
        <v>78.099999999999994</v>
      </c>
      <c r="Y4" s="10">
        <v>80.199999999999989</v>
      </c>
      <c r="Z4" s="10">
        <v>76</v>
      </c>
      <c r="AA4" s="12">
        <v>84.399999999999991</v>
      </c>
      <c r="AB4" s="12">
        <v>86.1</v>
      </c>
      <c r="AC4" s="12">
        <v>82.699999999999989</v>
      </c>
      <c r="AJ4" s="10">
        <v>79.5</v>
      </c>
      <c r="AK4" s="10">
        <v>81.699999999999989</v>
      </c>
      <c r="AL4" s="10">
        <v>77.3</v>
      </c>
      <c r="AM4" s="12">
        <v>87.899999999999991</v>
      </c>
      <c r="AN4" s="12">
        <v>89.699999999999989</v>
      </c>
      <c r="AO4" s="12">
        <v>86</v>
      </c>
    </row>
    <row r="5" spans="1:119">
      <c r="A5" s="3" t="s">
        <v>69</v>
      </c>
      <c r="B5" s="3" t="s">
        <v>1</v>
      </c>
      <c r="K5" s="4"/>
      <c r="L5" s="4"/>
      <c r="N5" s="4"/>
      <c r="P5" s="4"/>
      <c r="R5" s="4"/>
      <c r="T5" s="4"/>
      <c r="V5" s="4"/>
      <c r="X5" s="10">
        <v>79.699999999999989</v>
      </c>
      <c r="Y5" s="10">
        <v>80.099999999999994</v>
      </c>
      <c r="Z5" s="10">
        <v>79.3</v>
      </c>
      <c r="AA5" s="12">
        <v>84.899999999999991</v>
      </c>
      <c r="AB5" s="12">
        <v>85.199999999999989</v>
      </c>
      <c r="AC5" s="12">
        <v>84.6</v>
      </c>
      <c r="AJ5" s="10">
        <v>81.3</v>
      </c>
      <c r="AK5" s="10">
        <v>81.8</v>
      </c>
      <c r="AL5" s="10">
        <v>80.899999999999991</v>
      </c>
      <c r="AM5" s="12">
        <v>88.1</v>
      </c>
      <c r="AN5" s="12">
        <v>88.399999999999991</v>
      </c>
      <c r="AO5" s="12">
        <v>87.699999999999989</v>
      </c>
    </row>
    <row r="6" spans="1:119">
      <c r="A6" s="3" t="s">
        <v>69</v>
      </c>
      <c r="B6" s="3" t="s">
        <v>2</v>
      </c>
      <c r="K6" s="4"/>
      <c r="L6" s="4"/>
      <c r="N6" s="4"/>
      <c r="P6" s="4"/>
      <c r="R6" s="4"/>
      <c r="T6" s="4"/>
      <c r="V6" s="4"/>
      <c r="X6" s="10">
        <v>79.399999999999991</v>
      </c>
      <c r="Y6" s="10">
        <v>79.5</v>
      </c>
      <c r="Z6" s="10">
        <v>79.3</v>
      </c>
      <c r="AA6" s="12">
        <v>84.199999999999989</v>
      </c>
      <c r="AB6" s="12">
        <v>84.3</v>
      </c>
      <c r="AC6" s="12">
        <v>84.1</v>
      </c>
      <c r="AJ6" s="10">
        <v>80.899999999999991</v>
      </c>
      <c r="AK6" s="10">
        <v>81</v>
      </c>
      <c r="AL6" s="10">
        <v>80.699999999999989</v>
      </c>
      <c r="AM6" s="12">
        <v>87.399999999999991</v>
      </c>
      <c r="AN6" s="12">
        <v>87.5</v>
      </c>
      <c r="AO6" s="12">
        <v>87.3</v>
      </c>
    </row>
    <row r="7" spans="1:119">
      <c r="A7" s="3" t="s">
        <v>69</v>
      </c>
      <c r="B7" s="3" t="s">
        <v>3</v>
      </c>
      <c r="K7" s="4"/>
      <c r="L7" s="4"/>
      <c r="N7" s="4"/>
      <c r="P7" s="4"/>
      <c r="R7" s="4"/>
      <c r="T7" s="4"/>
      <c r="V7" s="4"/>
      <c r="X7" s="10">
        <v>79.899999999999991</v>
      </c>
      <c r="Y7" s="10">
        <v>79.899999999999991</v>
      </c>
      <c r="Z7" s="10">
        <v>79.8</v>
      </c>
      <c r="AA7" s="12">
        <v>84.1</v>
      </c>
      <c r="AB7" s="12">
        <v>84.199999999999989</v>
      </c>
      <c r="AC7" s="12">
        <v>84.1</v>
      </c>
      <c r="AJ7" s="10">
        <v>81.399999999999991</v>
      </c>
      <c r="AK7" s="10">
        <v>81.399999999999991</v>
      </c>
      <c r="AL7" s="10">
        <v>81.399999999999991</v>
      </c>
      <c r="AM7" s="12">
        <v>87.399999999999991</v>
      </c>
      <c r="AN7" s="12">
        <v>87.5</v>
      </c>
      <c r="AO7" s="12">
        <v>87.399999999999991</v>
      </c>
    </row>
    <row r="8" spans="1:119">
      <c r="A8" s="3" t="s">
        <v>4</v>
      </c>
      <c r="B8" s="3" t="s">
        <v>12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104</v>
      </c>
      <c r="AK8" s="3" t="s">
        <v>105</v>
      </c>
      <c r="AL8" s="3" t="s">
        <v>106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111</v>
      </c>
      <c r="AR8" s="3" t="s">
        <v>112</v>
      </c>
      <c r="AS8" s="3" t="s">
        <v>113</v>
      </c>
      <c r="AT8" s="3" t="s">
        <v>114</v>
      </c>
      <c r="AU8" s="3" t="s">
        <v>115</v>
      </c>
      <c r="AV8" s="3" t="s">
        <v>116</v>
      </c>
      <c r="AW8" s="3" t="s">
        <v>117</v>
      </c>
      <c r="AX8" s="3" t="s">
        <v>118</v>
      </c>
      <c r="AY8" s="3" t="s">
        <v>119</v>
      </c>
      <c r="AZ8" s="3" t="s">
        <v>120</v>
      </c>
      <c r="BA8" s="3" t="s">
        <v>121</v>
      </c>
      <c r="BB8" s="3" t="s">
        <v>122</v>
      </c>
      <c r="BC8" s="3" t="s">
        <v>123</v>
      </c>
      <c r="BD8" s="3" t="s">
        <v>124</v>
      </c>
      <c r="BE8" s="3" t="s">
        <v>125</v>
      </c>
      <c r="BF8" s="3" t="s">
        <v>126</v>
      </c>
      <c r="BG8" s="3" t="s">
        <v>127</v>
      </c>
      <c r="BH8" s="3" t="s">
        <v>128</v>
      </c>
      <c r="BI8" s="3" t="s">
        <v>129</v>
      </c>
      <c r="BJ8" s="3" t="s">
        <v>130</v>
      </c>
      <c r="BK8" s="3" t="s">
        <v>131</v>
      </c>
      <c r="BL8" s="3" t="s">
        <v>132</v>
      </c>
      <c r="BM8" s="3" t="s">
        <v>133</v>
      </c>
      <c r="BN8" s="3" t="s">
        <v>134</v>
      </c>
      <c r="BO8" s="3" t="s">
        <v>135</v>
      </c>
      <c r="BP8" s="3" t="s">
        <v>136</v>
      </c>
      <c r="BQ8" s="3" t="s">
        <v>137</v>
      </c>
      <c r="BR8" s="3" t="s">
        <v>138</v>
      </c>
      <c r="BS8" s="3" t="s">
        <v>139</v>
      </c>
      <c r="BT8" s="3" t="s">
        <v>140</v>
      </c>
      <c r="BU8" s="3" t="s">
        <v>141</v>
      </c>
      <c r="BV8" s="3" t="s">
        <v>142</v>
      </c>
      <c r="BW8" s="3" t="s">
        <v>143</v>
      </c>
      <c r="BX8" s="3" t="s">
        <v>144</v>
      </c>
      <c r="BY8" s="3" t="s">
        <v>145</v>
      </c>
      <c r="BZ8" s="3" t="s">
        <v>146</v>
      </c>
      <c r="CA8" s="3" t="s">
        <v>147</v>
      </c>
      <c r="CB8" s="3" t="s">
        <v>148</v>
      </c>
      <c r="CC8" s="3" t="s">
        <v>149</v>
      </c>
      <c r="CD8" s="3" t="s">
        <v>150</v>
      </c>
      <c r="CE8" s="3" t="s">
        <v>151</v>
      </c>
      <c r="CF8" s="3" t="s">
        <v>152</v>
      </c>
      <c r="CG8" s="3" t="s">
        <v>153</v>
      </c>
      <c r="CH8" s="3" t="s">
        <v>154</v>
      </c>
      <c r="CI8" s="3" t="s">
        <v>155</v>
      </c>
      <c r="CJ8" s="3" t="s">
        <v>156</v>
      </c>
      <c r="CK8" s="3" t="s">
        <v>157</v>
      </c>
      <c r="CL8" s="3" t="s">
        <v>158</v>
      </c>
      <c r="CM8" s="3" t="s">
        <v>159</v>
      </c>
      <c r="CN8" s="3" t="s">
        <v>160</v>
      </c>
      <c r="CO8" s="3" t="s">
        <v>161</v>
      </c>
      <c r="CP8" s="3" t="s">
        <v>162</v>
      </c>
      <c r="CQ8" s="3" t="s">
        <v>163</v>
      </c>
      <c r="CR8" s="3" t="s">
        <v>164</v>
      </c>
      <c r="CS8" s="3" t="s">
        <v>165</v>
      </c>
      <c r="CT8" s="3" t="s">
        <v>166</v>
      </c>
      <c r="CU8" s="3" t="s">
        <v>167</v>
      </c>
      <c r="CV8" s="3" t="s">
        <v>168</v>
      </c>
      <c r="CW8" s="3" t="s">
        <v>169</v>
      </c>
      <c r="CX8" s="3" t="s">
        <v>170</v>
      </c>
      <c r="CY8" s="3" t="s">
        <v>171</v>
      </c>
      <c r="CZ8" s="3" t="s">
        <v>172</v>
      </c>
      <c r="DA8" s="3" t="s">
        <v>173</v>
      </c>
      <c r="DB8" s="3" t="s">
        <v>174</v>
      </c>
      <c r="DC8" s="3" t="s">
        <v>175</v>
      </c>
      <c r="DD8" s="3" t="s">
        <v>176</v>
      </c>
      <c r="DE8" s="3" t="s">
        <v>177</v>
      </c>
      <c r="DF8" s="3" t="s">
        <v>178</v>
      </c>
      <c r="DG8" s="3" t="s">
        <v>179</v>
      </c>
      <c r="DH8" s="3" t="s">
        <v>180</v>
      </c>
      <c r="DI8" s="3" t="s">
        <v>181</v>
      </c>
      <c r="DJ8" s="3" t="s">
        <v>182</v>
      </c>
      <c r="DK8" s="3" t="s">
        <v>183</v>
      </c>
      <c r="DL8" s="3" t="s">
        <v>184</v>
      </c>
      <c r="DM8" s="3" t="s">
        <v>185</v>
      </c>
      <c r="DN8" s="3" t="s">
        <v>186</v>
      </c>
      <c r="DO8" s="3" t="s">
        <v>187</v>
      </c>
    </row>
    <row r="9" spans="1:119">
      <c r="A9" s="3" t="s">
        <v>188</v>
      </c>
      <c r="B9" s="3" t="s">
        <v>70</v>
      </c>
      <c r="C9" s="4"/>
      <c r="D9" s="4"/>
      <c r="G9" s="4"/>
      <c r="I9" s="4"/>
      <c r="J9" s="4"/>
      <c r="M9" s="4"/>
      <c r="P9" s="4"/>
      <c r="S9" s="4"/>
      <c r="V9" s="4"/>
      <c r="AD9" s="4"/>
      <c r="AE9" s="4"/>
      <c r="AG9" s="4"/>
      <c r="AH9" s="4"/>
      <c r="AJ9" s="4"/>
      <c r="AK9" s="4"/>
      <c r="AL9" s="4"/>
      <c r="AM9" s="4"/>
      <c r="AN9" s="4"/>
      <c r="AO9" s="4"/>
      <c r="AP9" s="4"/>
      <c r="AQ9" s="4"/>
      <c r="AS9" s="4"/>
      <c r="AT9" s="4"/>
      <c r="AW9" s="4"/>
      <c r="AZ9" s="4"/>
      <c r="BF9" s="4"/>
      <c r="BI9" s="4"/>
      <c r="BL9" s="4"/>
      <c r="BN9" s="4"/>
      <c r="BO9" s="4"/>
      <c r="BQ9" s="4"/>
      <c r="BR9" s="4"/>
      <c r="BU9" s="4"/>
      <c r="BX9" s="4"/>
      <c r="CA9" s="4"/>
      <c r="CD9" s="4"/>
      <c r="CF9" s="4"/>
      <c r="CG9" s="4"/>
      <c r="CJ9" s="4"/>
      <c r="CM9" s="4"/>
      <c r="CP9" s="4"/>
      <c r="CS9" s="4"/>
      <c r="CU9" s="4"/>
      <c r="CV9" s="4"/>
      <c r="CX9" s="4"/>
      <c r="CY9" s="4"/>
      <c r="DB9" s="4"/>
      <c r="DE9" s="4"/>
      <c r="DH9" s="4"/>
      <c r="DJ9" s="4"/>
      <c r="DK9" s="4"/>
      <c r="DN9" s="4"/>
    </row>
    <row r="10" spans="1:119">
      <c r="A10" s="3" t="s">
        <v>188</v>
      </c>
      <c r="B10" s="3" t="s">
        <v>1</v>
      </c>
      <c r="C10" s="4"/>
      <c r="D10" s="4"/>
      <c r="F10" s="4"/>
      <c r="G10" s="4"/>
      <c r="I10" s="4"/>
      <c r="J10" s="4"/>
      <c r="L10" s="4"/>
      <c r="M10" s="4"/>
      <c r="O10" s="4"/>
      <c r="P10" s="4"/>
      <c r="S10" s="4"/>
      <c r="U10" s="4"/>
      <c r="V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K10" s="4"/>
      <c r="BL10" s="4"/>
      <c r="BN10" s="4"/>
      <c r="BO10" s="4"/>
      <c r="BQ10" s="4"/>
      <c r="BR10" s="4"/>
      <c r="BT10" s="4"/>
      <c r="BU10" s="4"/>
      <c r="BW10" s="4"/>
      <c r="BX10" s="4"/>
      <c r="BZ10" s="4"/>
      <c r="CA10" s="4"/>
      <c r="CC10" s="4"/>
      <c r="CD10" s="4"/>
      <c r="CF10" s="4"/>
      <c r="CG10" s="4"/>
      <c r="CI10" s="4"/>
      <c r="CJ10" s="4"/>
      <c r="CL10" s="4"/>
      <c r="CM10" s="4"/>
      <c r="CO10" s="4"/>
      <c r="CP10" s="4"/>
      <c r="CR10" s="4"/>
      <c r="CS10" s="4"/>
      <c r="CU10" s="4"/>
      <c r="CV10" s="4"/>
      <c r="CX10" s="4"/>
      <c r="CY10" s="4"/>
      <c r="DA10" s="4"/>
      <c r="DB10" s="4"/>
      <c r="DE10" s="4"/>
      <c r="DG10" s="4"/>
      <c r="DH10" s="4"/>
      <c r="DJ10" s="4"/>
      <c r="DK10" s="4"/>
      <c r="DM10" s="4"/>
      <c r="DN10" s="4"/>
    </row>
    <row r="11" spans="1:119">
      <c r="A11" s="3" t="s">
        <v>188</v>
      </c>
      <c r="B11" s="3" t="s">
        <v>2</v>
      </c>
      <c r="C11" s="4"/>
      <c r="D11" s="4"/>
      <c r="F11" s="4"/>
      <c r="G11" s="4"/>
      <c r="I11" s="4"/>
      <c r="J11" s="4"/>
      <c r="L11" s="4"/>
      <c r="M11" s="4"/>
      <c r="O11" s="4"/>
      <c r="P11" s="4"/>
      <c r="R11" s="4"/>
      <c r="S11" s="4"/>
      <c r="U11" s="4"/>
      <c r="V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K11" s="4"/>
      <c r="BL11" s="4"/>
      <c r="BN11" s="4"/>
      <c r="BO11" s="4"/>
      <c r="BQ11" s="4"/>
      <c r="BR11" s="4"/>
      <c r="BT11" s="4"/>
      <c r="BU11" s="4"/>
      <c r="BW11" s="4"/>
      <c r="BX11" s="4"/>
      <c r="BZ11" s="4"/>
      <c r="CA11" s="4"/>
      <c r="CC11" s="4"/>
      <c r="CD11" s="4"/>
      <c r="CF11" s="4"/>
      <c r="CG11" s="4"/>
      <c r="CI11" s="4"/>
      <c r="CJ11" s="4"/>
      <c r="CL11" s="4"/>
      <c r="CM11" s="4"/>
      <c r="CO11" s="4"/>
      <c r="CP11" s="4"/>
      <c r="CR11" s="4"/>
      <c r="CS11" s="4"/>
      <c r="CU11" s="4"/>
      <c r="CV11" s="4"/>
      <c r="CX11" s="4"/>
      <c r="CY11" s="4"/>
      <c r="DA11" s="4"/>
      <c r="DB11" s="4"/>
      <c r="DD11" s="4"/>
      <c r="DE11" s="4"/>
      <c r="DG11" s="4"/>
      <c r="DH11" s="4"/>
      <c r="DJ11" s="4"/>
      <c r="DK11" s="4"/>
      <c r="DM11" s="4"/>
      <c r="DN11" s="4"/>
    </row>
    <row r="12" spans="1:119">
      <c r="A12" s="3" t="s">
        <v>188</v>
      </c>
      <c r="B12" s="3" t="s">
        <v>3</v>
      </c>
      <c r="C12" s="4"/>
      <c r="D12" s="4"/>
      <c r="F12" s="4"/>
      <c r="G12" s="4"/>
      <c r="I12" s="4"/>
      <c r="J12" s="4"/>
      <c r="L12" s="4"/>
      <c r="M12" s="4"/>
      <c r="O12" s="4"/>
      <c r="P12" s="4"/>
      <c r="R12" s="4"/>
      <c r="S12" s="4"/>
      <c r="U12" s="4"/>
      <c r="V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K12" s="4"/>
      <c r="BL12" s="4"/>
      <c r="BN12" s="4"/>
      <c r="BO12" s="4"/>
      <c r="BQ12" s="4"/>
      <c r="BR12" s="4"/>
      <c r="BT12" s="4"/>
      <c r="BU12" s="4"/>
      <c r="BW12" s="4"/>
      <c r="BX12" s="4"/>
      <c r="BZ12" s="4"/>
      <c r="CA12" s="4"/>
      <c r="CC12" s="4"/>
      <c r="CD12" s="4"/>
      <c r="CF12" s="4"/>
      <c r="CG12" s="4"/>
      <c r="CI12" s="4"/>
      <c r="CJ12" s="4"/>
      <c r="CL12" s="4"/>
      <c r="CM12" s="4"/>
      <c r="CO12" s="4"/>
      <c r="CP12" s="4"/>
      <c r="CR12" s="4"/>
      <c r="CS12" s="4"/>
      <c r="CU12" s="4"/>
      <c r="CV12" s="4"/>
      <c r="CX12" s="4"/>
      <c r="CY12" s="4"/>
      <c r="DA12" s="4"/>
      <c r="DB12" s="4"/>
      <c r="DD12" s="4"/>
      <c r="DE12" s="4"/>
      <c r="DG12" s="4"/>
      <c r="DH12" s="4"/>
      <c r="DJ12" s="4"/>
      <c r="DK12" s="4"/>
      <c r="DM12" s="4"/>
      <c r="DN12" s="4"/>
    </row>
    <row r="13" spans="1:119">
      <c r="A13" s="3" t="s">
        <v>4</v>
      </c>
      <c r="B13" s="3" t="s">
        <v>12</v>
      </c>
      <c r="C13" s="3" t="s">
        <v>189</v>
      </c>
      <c r="D13" s="3" t="s">
        <v>190</v>
      </c>
      <c r="E13" s="3" t="s">
        <v>191</v>
      </c>
      <c r="F13" s="3" t="s">
        <v>192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119">
      <c r="A14" s="3" t="s">
        <v>193</v>
      </c>
      <c r="B14" s="3" t="s">
        <v>70</v>
      </c>
      <c r="C14" s="3" t="s">
        <v>194</v>
      </c>
      <c r="D14" s="4"/>
      <c r="E14" s="4"/>
    </row>
    <row r="15" spans="1:119">
      <c r="A15" s="3" t="s">
        <v>193</v>
      </c>
      <c r="B15" s="3" t="s">
        <v>70</v>
      </c>
      <c r="C15" s="3" t="s">
        <v>195</v>
      </c>
      <c r="D15" s="4"/>
      <c r="E15" s="4"/>
    </row>
    <row r="16" spans="1:119">
      <c r="A16" s="3" t="s">
        <v>193</v>
      </c>
      <c r="B16" s="3" t="s">
        <v>70</v>
      </c>
      <c r="C16" s="3" t="s">
        <v>196</v>
      </c>
      <c r="D16" s="4"/>
      <c r="E16" s="4"/>
    </row>
    <row r="17" spans="1:5">
      <c r="A17" s="3" t="s">
        <v>193</v>
      </c>
      <c r="B17" s="3" t="s">
        <v>70</v>
      </c>
      <c r="C17" s="3" t="s">
        <v>197</v>
      </c>
      <c r="D17" s="4"/>
      <c r="E17" s="4"/>
    </row>
    <row r="18" spans="1:5">
      <c r="A18" s="3" t="s">
        <v>193</v>
      </c>
      <c r="B18" s="3" t="s">
        <v>70</v>
      </c>
      <c r="C18" s="3" t="s">
        <v>198</v>
      </c>
      <c r="D18" s="4"/>
      <c r="E18" s="4"/>
    </row>
    <row r="19" spans="1:5">
      <c r="A19" s="3" t="s">
        <v>193</v>
      </c>
      <c r="B19" s="3" t="s">
        <v>70</v>
      </c>
      <c r="C19" s="3" t="s">
        <v>199</v>
      </c>
      <c r="D19" s="4"/>
      <c r="E19" s="4"/>
    </row>
    <row r="20" spans="1:5">
      <c r="A20" s="3" t="s">
        <v>193</v>
      </c>
      <c r="B20" s="3" t="s">
        <v>70</v>
      </c>
      <c r="C20" s="3" t="s">
        <v>200</v>
      </c>
      <c r="D20" s="4"/>
      <c r="E20" s="4"/>
    </row>
    <row r="21" spans="1:5">
      <c r="A21" s="3" t="s">
        <v>193</v>
      </c>
      <c r="B21" s="3" t="s">
        <v>70</v>
      </c>
      <c r="C21" s="3" t="s">
        <v>201</v>
      </c>
      <c r="D21" s="4"/>
      <c r="E21" s="4"/>
    </row>
    <row r="22" spans="1:5">
      <c r="A22" s="3" t="s">
        <v>193</v>
      </c>
      <c r="B22" s="3" t="s">
        <v>70</v>
      </c>
      <c r="C22" s="3" t="s">
        <v>202</v>
      </c>
      <c r="D22" s="4"/>
      <c r="E22" s="4"/>
    </row>
    <row r="23" spans="1:5">
      <c r="A23" s="3" t="s">
        <v>193</v>
      </c>
      <c r="B23" s="3" t="s">
        <v>70</v>
      </c>
      <c r="C23" s="3" t="s">
        <v>203</v>
      </c>
      <c r="D23" s="4"/>
      <c r="E23" s="4"/>
    </row>
    <row r="24" spans="1:5">
      <c r="A24" s="3" t="s">
        <v>193</v>
      </c>
      <c r="B24" s="3" t="s">
        <v>70</v>
      </c>
      <c r="C24" s="3" t="s">
        <v>204</v>
      </c>
      <c r="D24" s="4"/>
      <c r="E24" s="4"/>
    </row>
    <row r="25" spans="1:5">
      <c r="A25" s="3" t="s">
        <v>193</v>
      </c>
      <c r="B25" s="3" t="s">
        <v>70</v>
      </c>
      <c r="C25" s="3" t="s">
        <v>0</v>
      </c>
      <c r="D25" s="4"/>
      <c r="E25" s="4"/>
    </row>
    <row r="26" spans="1:5">
      <c r="A26" s="3" t="s">
        <v>193</v>
      </c>
      <c r="B26" s="3" t="s">
        <v>70</v>
      </c>
      <c r="C26" s="3" t="s">
        <v>205</v>
      </c>
      <c r="D26" s="4"/>
      <c r="E26" s="4"/>
    </row>
    <row r="27" spans="1:5">
      <c r="A27" s="3" t="s">
        <v>193</v>
      </c>
      <c r="B27" s="3" t="s">
        <v>70</v>
      </c>
      <c r="C27" s="3" t="s">
        <v>206</v>
      </c>
      <c r="D27" s="4"/>
      <c r="E27" s="4"/>
    </row>
    <row r="28" spans="1:5">
      <c r="A28" s="3" t="s">
        <v>193</v>
      </c>
      <c r="B28" s="3" t="s">
        <v>70</v>
      </c>
      <c r="C28" s="3" t="s">
        <v>207</v>
      </c>
      <c r="D28" s="4"/>
      <c r="E28" s="4"/>
    </row>
    <row r="29" spans="1:5">
      <c r="A29" s="3" t="s">
        <v>193</v>
      </c>
      <c r="B29" s="3" t="s">
        <v>1</v>
      </c>
      <c r="C29" s="3" t="s">
        <v>194</v>
      </c>
      <c r="D29" s="4"/>
      <c r="E29" s="4"/>
    </row>
    <row r="30" spans="1:5">
      <c r="A30" s="3" t="s">
        <v>193</v>
      </c>
      <c r="B30" s="3" t="s">
        <v>1</v>
      </c>
      <c r="C30" s="3" t="s">
        <v>195</v>
      </c>
      <c r="D30" s="4"/>
      <c r="E30" s="4"/>
    </row>
    <row r="31" spans="1:5">
      <c r="A31" s="3" t="s">
        <v>193</v>
      </c>
      <c r="B31" s="3" t="s">
        <v>1</v>
      </c>
      <c r="C31" s="3" t="s">
        <v>196</v>
      </c>
      <c r="D31" s="4"/>
      <c r="E31" s="4"/>
    </row>
    <row r="32" spans="1:5">
      <c r="A32" s="3" t="s">
        <v>193</v>
      </c>
      <c r="B32" s="3" t="s">
        <v>1</v>
      </c>
      <c r="C32" s="3" t="s">
        <v>197</v>
      </c>
      <c r="D32" s="4"/>
      <c r="E32" s="4"/>
    </row>
    <row r="33" spans="1:5">
      <c r="A33" s="3" t="s">
        <v>193</v>
      </c>
      <c r="B33" s="3" t="s">
        <v>1</v>
      </c>
      <c r="C33" s="3" t="s">
        <v>198</v>
      </c>
      <c r="D33" s="4"/>
      <c r="E33" s="4"/>
    </row>
    <row r="34" spans="1:5">
      <c r="A34" s="3" t="s">
        <v>193</v>
      </c>
      <c r="B34" s="3" t="s">
        <v>1</v>
      </c>
      <c r="C34" s="3" t="s">
        <v>199</v>
      </c>
      <c r="D34" s="4"/>
      <c r="E34" s="4"/>
    </row>
    <row r="35" spans="1:5">
      <c r="A35" s="3" t="s">
        <v>193</v>
      </c>
      <c r="B35" s="3" t="s">
        <v>1</v>
      </c>
      <c r="C35" s="3" t="s">
        <v>200</v>
      </c>
      <c r="D35" s="4"/>
      <c r="E35" s="4"/>
    </row>
    <row r="36" spans="1:5">
      <c r="A36" s="3" t="s">
        <v>193</v>
      </c>
      <c r="B36" s="3" t="s">
        <v>1</v>
      </c>
      <c r="C36" s="3" t="s">
        <v>201</v>
      </c>
      <c r="D36" s="4"/>
      <c r="E36" s="4"/>
    </row>
    <row r="37" spans="1:5">
      <c r="A37" s="3" t="s">
        <v>193</v>
      </c>
      <c r="B37" s="3" t="s">
        <v>1</v>
      </c>
      <c r="C37" s="3" t="s">
        <v>202</v>
      </c>
      <c r="D37" s="4"/>
      <c r="E37" s="4"/>
    </row>
    <row r="38" spans="1:5">
      <c r="A38" s="3" t="s">
        <v>193</v>
      </c>
      <c r="B38" s="3" t="s">
        <v>1</v>
      </c>
      <c r="C38" s="3" t="s">
        <v>203</v>
      </c>
      <c r="D38" s="4"/>
      <c r="E38" s="4"/>
    </row>
    <row r="39" spans="1:5">
      <c r="A39" s="3" t="s">
        <v>193</v>
      </c>
      <c r="B39" s="3" t="s">
        <v>1</v>
      </c>
      <c r="C39" s="3" t="s">
        <v>204</v>
      </c>
      <c r="D39" s="4"/>
      <c r="E39" s="4"/>
    </row>
    <row r="40" spans="1:5">
      <c r="A40" s="3" t="s">
        <v>193</v>
      </c>
      <c r="B40" s="3" t="s">
        <v>1</v>
      </c>
      <c r="C40" s="3" t="s">
        <v>0</v>
      </c>
      <c r="D40" s="4"/>
      <c r="E40" s="4"/>
    </row>
    <row r="41" spans="1:5">
      <c r="A41" s="3" t="s">
        <v>193</v>
      </c>
      <c r="B41" s="3" t="s">
        <v>1</v>
      </c>
      <c r="C41" s="3" t="s">
        <v>205</v>
      </c>
      <c r="D41" s="4"/>
      <c r="E41" s="4"/>
    </row>
    <row r="42" spans="1:5">
      <c r="A42" s="3" t="s">
        <v>193</v>
      </c>
      <c r="B42" s="3" t="s">
        <v>1</v>
      </c>
      <c r="C42" s="3" t="s">
        <v>206</v>
      </c>
      <c r="D42" s="4"/>
      <c r="E42" s="4"/>
    </row>
    <row r="43" spans="1:5">
      <c r="A43" s="3" t="s">
        <v>193</v>
      </c>
      <c r="B43" s="3" t="s">
        <v>1</v>
      </c>
      <c r="C43" s="3" t="s">
        <v>207</v>
      </c>
      <c r="D43" s="4"/>
      <c r="E43" s="4"/>
    </row>
    <row r="44" spans="1:5">
      <c r="A44" s="3" t="s">
        <v>193</v>
      </c>
      <c r="B44" s="3" t="s">
        <v>2</v>
      </c>
      <c r="C44" s="3" t="s">
        <v>194</v>
      </c>
      <c r="D44" s="4"/>
      <c r="E44" s="4"/>
    </row>
    <row r="45" spans="1:5">
      <c r="A45" s="3" t="s">
        <v>193</v>
      </c>
      <c r="B45" s="3" t="s">
        <v>2</v>
      </c>
      <c r="C45" s="3" t="s">
        <v>195</v>
      </c>
      <c r="D45" s="4"/>
      <c r="E45" s="4"/>
    </row>
    <row r="46" spans="1:5">
      <c r="A46" s="3" t="s">
        <v>193</v>
      </c>
      <c r="B46" s="3" t="s">
        <v>2</v>
      </c>
      <c r="C46" s="3" t="s">
        <v>196</v>
      </c>
      <c r="D46" s="4"/>
      <c r="E46" s="4"/>
    </row>
    <row r="47" spans="1:5">
      <c r="A47" s="3" t="s">
        <v>193</v>
      </c>
      <c r="B47" s="3" t="s">
        <v>2</v>
      </c>
      <c r="C47" s="3" t="s">
        <v>197</v>
      </c>
      <c r="D47" s="4"/>
      <c r="E47" s="4"/>
    </row>
    <row r="48" spans="1:5">
      <c r="A48" s="3" t="s">
        <v>193</v>
      </c>
      <c r="B48" s="3" t="s">
        <v>2</v>
      </c>
      <c r="C48" s="3" t="s">
        <v>198</v>
      </c>
      <c r="D48" s="4"/>
      <c r="E48" s="4"/>
    </row>
    <row r="49" spans="1:5">
      <c r="A49" s="3" t="s">
        <v>193</v>
      </c>
      <c r="B49" s="3" t="s">
        <v>2</v>
      </c>
      <c r="C49" s="3" t="s">
        <v>199</v>
      </c>
      <c r="D49" s="4"/>
      <c r="E49" s="4"/>
    </row>
    <row r="50" spans="1:5">
      <c r="A50" s="3" t="s">
        <v>193</v>
      </c>
      <c r="B50" s="3" t="s">
        <v>2</v>
      </c>
      <c r="C50" s="3" t="s">
        <v>200</v>
      </c>
      <c r="D50" s="4"/>
      <c r="E50" s="4"/>
    </row>
    <row r="51" spans="1:5">
      <c r="A51" s="3" t="s">
        <v>193</v>
      </c>
      <c r="B51" s="3" t="s">
        <v>2</v>
      </c>
      <c r="C51" s="3" t="s">
        <v>201</v>
      </c>
      <c r="D51" s="4"/>
      <c r="E51" s="4"/>
    </row>
    <row r="52" spans="1:5">
      <c r="A52" s="3" t="s">
        <v>193</v>
      </c>
      <c r="B52" s="3" t="s">
        <v>2</v>
      </c>
      <c r="C52" s="3" t="s">
        <v>202</v>
      </c>
      <c r="D52" s="4"/>
      <c r="E52" s="4"/>
    </row>
    <row r="53" spans="1:5">
      <c r="A53" s="3" t="s">
        <v>193</v>
      </c>
      <c r="B53" s="3" t="s">
        <v>2</v>
      </c>
      <c r="C53" s="3" t="s">
        <v>203</v>
      </c>
      <c r="D53" s="4"/>
      <c r="E53" s="4"/>
    </row>
    <row r="54" spans="1:5">
      <c r="A54" s="3" t="s">
        <v>193</v>
      </c>
      <c r="B54" s="3" t="s">
        <v>2</v>
      </c>
      <c r="C54" s="3" t="s">
        <v>204</v>
      </c>
      <c r="D54" s="4"/>
      <c r="E54" s="4"/>
    </row>
    <row r="55" spans="1:5">
      <c r="A55" s="3" t="s">
        <v>193</v>
      </c>
      <c r="B55" s="3" t="s">
        <v>2</v>
      </c>
      <c r="C55" s="3" t="s">
        <v>0</v>
      </c>
      <c r="D55" s="4"/>
      <c r="E55" s="4"/>
    </row>
    <row r="56" spans="1:5">
      <c r="A56" s="3" t="s">
        <v>193</v>
      </c>
      <c r="B56" s="3" t="s">
        <v>2</v>
      </c>
      <c r="C56" s="3" t="s">
        <v>205</v>
      </c>
      <c r="D56" s="4"/>
      <c r="E56" s="4"/>
    </row>
    <row r="57" spans="1:5">
      <c r="A57" s="3" t="s">
        <v>193</v>
      </c>
      <c r="B57" s="3" t="s">
        <v>2</v>
      </c>
      <c r="C57" s="3" t="s">
        <v>206</v>
      </c>
      <c r="D57" s="4"/>
      <c r="E57" s="4"/>
    </row>
    <row r="58" spans="1:5">
      <c r="A58" s="3" t="s">
        <v>193</v>
      </c>
      <c r="B58" s="3" t="s">
        <v>2</v>
      </c>
      <c r="C58" s="3" t="s">
        <v>207</v>
      </c>
      <c r="D58" s="4"/>
      <c r="E58" s="4"/>
    </row>
    <row r="59" spans="1:5">
      <c r="A59" s="3" t="s">
        <v>193</v>
      </c>
      <c r="B59" s="3" t="s">
        <v>3</v>
      </c>
      <c r="C59" s="3" t="s">
        <v>194</v>
      </c>
      <c r="D59" s="4"/>
      <c r="E59" s="4"/>
    </row>
    <row r="60" spans="1:5">
      <c r="A60" s="3" t="s">
        <v>193</v>
      </c>
      <c r="B60" s="3" t="s">
        <v>3</v>
      </c>
      <c r="C60" s="3" t="s">
        <v>195</v>
      </c>
      <c r="D60" s="4"/>
      <c r="E60" s="4"/>
    </row>
    <row r="61" spans="1:5">
      <c r="A61" s="3" t="s">
        <v>193</v>
      </c>
      <c r="B61" s="3" t="s">
        <v>3</v>
      </c>
      <c r="C61" s="3" t="s">
        <v>196</v>
      </c>
      <c r="D61" s="4"/>
      <c r="E61" s="4"/>
    </row>
    <row r="62" spans="1:5">
      <c r="A62" s="3" t="s">
        <v>193</v>
      </c>
      <c r="B62" s="3" t="s">
        <v>3</v>
      </c>
      <c r="C62" s="3" t="s">
        <v>197</v>
      </c>
      <c r="D62" s="4"/>
      <c r="E62" s="4"/>
    </row>
    <row r="63" spans="1:5">
      <c r="A63" s="3" t="s">
        <v>193</v>
      </c>
      <c r="B63" s="3" t="s">
        <v>3</v>
      </c>
      <c r="C63" s="3" t="s">
        <v>198</v>
      </c>
      <c r="D63" s="4"/>
      <c r="E63" s="4"/>
    </row>
    <row r="64" spans="1:5">
      <c r="A64" s="3" t="s">
        <v>193</v>
      </c>
      <c r="B64" s="3" t="s">
        <v>3</v>
      </c>
      <c r="C64" s="3" t="s">
        <v>199</v>
      </c>
      <c r="D64" s="4"/>
      <c r="E64" s="4"/>
    </row>
    <row r="65" spans="1:66">
      <c r="A65" s="3" t="s">
        <v>193</v>
      </c>
      <c r="B65" s="3" t="s">
        <v>3</v>
      </c>
      <c r="C65" s="3" t="s">
        <v>200</v>
      </c>
      <c r="D65" s="4"/>
      <c r="E65" s="4"/>
    </row>
    <row r="66" spans="1:66">
      <c r="A66" s="3" t="s">
        <v>193</v>
      </c>
      <c r="B66" s="3" t="s">
        <v>3</v>
      </c>
      <c r="C66" s="3" t="s">
        <v>201</v>
      </c>
      <c r="D66" s="4"/>
      <c r="E66" s="4"/>
    </row>
    <row r="67" spans="1:66">
      <c r="A67" s="3" t="s">
        <v>193</v>
      </c>
      <c r="B67" s="3" t="s">
        <v>3</v>
      </c>
      <c r="C67" s="3" t="s">
        <v>202</v>
      </c>
      <c r="D67" s="4"/>
      <c r="E67" s="4"/>
    </row>
    <row r="68" spans="1:66">
      <c r="A68" s="3" t="s">
        <v>193</v>
      </c>
      <c r="B68" s="3" t="s">
        <v>3</v>
      </c>
      <c r="C68" s="3" t="s">
        <v>203</v>
      </c>
      <c r="D68" s="4"/>
      <c r="E68" s="4"/>
    </row>
    <row r="69" spans="1:66">
      <c r="A69" s="3" t="s">
        <v>193</v>
      </c>
      <c r="B69" s="3" t="s">
        <v>3</v>
      </c>
      <c r="C69" s="3" t="s">
        <v>204</v>
      </c>
      <c r="D69" s="4"/>
      <c r="E69" s="4"/>
    </row>
    <row r="70" spans="1:66">
      <c r="A70" s="3" t="s">
        <v>193</v>
      </c>
      <c r="B70" s="3" t="s">
        <v>3</v>
      </c>
      <c r="C70" s="3" t="s">
        <v>0</v>
      </c>
      <c r="D70" s="4"/>
      <c r="E70" s="4"/>
    </row>
    <row r="71" spans="1:66">
      <c r="A71" s="3" t="s">
        <v>193</v>
      </c>
      <c r="B71" s="3" t="s">
        <v>3</v>
      </c>
      <c r="C71" s="3" t="s">
        <v>205</v>
      </c>
      <c r="D71" s="4"/>
      <c r="E71" s="4"/>
    </row>
    <row r="72" spans="1:66">
      <c r="A72" s="3" t="s">
        <v>193</v>
      </c>
      <c r="B72" s="3" t="s">
        <v>3</v>
      </c>
      <c r="C72" s="3" t="s">
        <v>206</v>
      </c>
      <c r="D72" s="4"/>
      <c r="E72" s="4"/>
    </row>
    <row r="73" spans="1:66">
      <c r="A73" s="3" t="s">
        <v>193</v>
      </c>
      <c r="B73" s="3" t="s">
        <v>3</v>
      </c>
      <c r="C73" s="3" t="s">
        <v>207</v>
      </c>
      <c r="D73" s="4"/>
      <c r="E73" s="4"/>
    </row>
    <row r="74" spans="1:66">
      <c r="A74" s="3" t="s">
        <v>4</v>
      </c>
      <c r="B74" s="3" t="s">
        <v>12</v>
      </c>
      <c r="C74" s="3" t="s">
        <v>208</v>
      </c>
      <c r="D74" s="3" t="s">
        <v>209</v>
      </c>
      <c r="E74" s="3" t="s">
        <v>210</v>
      </c>
      <c r="F74" s="3" t="s">
        <v>211</v>
      </c>
      <c r="G74" s="3" t="s">
        <v>212</v>
      </c>
      <c r="H74" s="3" t="s">
        <v>213</v>
      </c>
      <c r="I74" s="3" t="s">
        <v>214</v>
      </c>
      <c r="J74" s="3" t="s">
        <v>215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223</v>
      </c>
      <c r="S74" s="3" t="s">
        <v>224</v>
      </c>
      <c r="T74" s="3" t="s">
        <v>225</v>
      </c>
      <c r="U74" s="3" t="s">
        <v>226</v>
      </c>
      <c r="V74" s="3" t="s">
        <v>227</v>
      </c>
      <c r="W74" s="3" t="s">
        <v>228</v>
      </c>
      <c r="X74" s="3" t="s">
        <v>229</v>
      </c>
      <c r="Y74" s="3" t="s">
        <v>230</v>
      </c>
      <c r="Z74" s="3" t="s">
        <v>231</v>
      </c>
      <c r="AA74" s="3" t="s">
        <v>232</v>
      </c>
      <c r="AB74" s="3" t="s">
        <v>233</v>
      </c>
      <c r="AC74" s="3" t="s">
        <v>234</v>
      </c>
      <c r="AD74" s="3" t="s">
        <v>235</v>
      </c>
      <c r="AE74" s="3" t="s">
        <v>236</v>
      </c>
      <c r="AF74" s="3" t="s">
        <v>237</v>
      </c>
      <c r="AG74" s="3" t="s">
        <v>238</v>
      </c>
      <c r="AH74" s="3" t="s">
        <v>239</v>
      </c>
      <c r="AI74" s="3" t="s">
        <v>240</v>
      </c>
      <c r="AJ74" s="3" t="s">
        <v>241</v>
      </c>
      <c r="AK74" s="3" t="s">
        <v>242</v>
      </c>
      <c r="AL74" s="3" t="s">
        <v>243</v>
      </c>
      <c r="AM74" s="3" t="s">
        <v>244</v>
      </c>
      <c r="AN74" s="3" t="s">
        <v>245</v>
      </c>
      <c r="AO74" s="3" t="s">
        <v>246</v>
      </c>
      <c r="AP74" s="3" t="s">
        <v>247</v>
      </c>
      <c r="AQ74" s="3" t="s">
        <v>248</v>
      </c>
      <c r="AR74" s="3" t="s">
        <v>249</v>
      </c>
      <c r="AS74" s="3" t="s">
        <v>250</v>
      </c>
      <c r="AT74" s="3" t="s">
        <v>251</v>
      </c>
      <c r="AU74" s="3" t="s">
        <v>252</v>
      </c>
      <c r="AV74" s="3" t="s">
        <v>253</v>
      </c>
      <c r="AW74" s="3" t="s">
        <v>254</v>
      </c>
      <c r="AX74" s="3" t="s">
        <v>255</v>
      </c>
      <c r="AY74" s="3" t="s">
        <v>256</v>
      </c>
      <c r="AZ74" s="3" t="s">
        <v>257</v>
      </c>
      <c r="BA74" s="3" t="s">
        <v>258</v>
      </c>
      <c r="BB74" s="3" t="s">
        <v>259</v>
      </c>
      <c r="BC74" s="3" t="s">
        <v>260</v>
      </c>
      <c r="BD74" s="3" t="s">
        <v>261</v>
      </c>
      <c r="BE74" s="3" t="s">
        <v>262</v>
      </c>
      <c r="BF74" s="3" t="s">
        <v>263</v>
      </c>
      <c r="BG74" s="3" t="s">
        <v>264</v>
      </c>
      <c r="BH74" s="3" t="s">
        <v>265</v>
      </c>
      <c r="BI74" s="3" t="s">
        <v>266</v>
      </c>
      <c r="BJ74" s="3" t="s">
        <v>267</v>
      </c>
      <c r="BK74" s="3" t="s">
        <v>268</v>
      </c>
      <c r="BL74" s="3" t="s">
        <v>269</v>
      </c>
      <c r="BM74" s="3" t="s">
        <v>270</v>
      </c>
      <c r="BN74" s="3" t="s">
        <v>271</v>
      </c>
    </row>
    <row r="75" spans="1:66">
      <c r="A75" s="3" t="s">
        <v>272</v>
      </c>
      <c r="B75" s="3" t="s">
        <v>70</v>
      </c>
      <c r="C75" s="4"/>
      <c r="D75" s="4"/>
      <c r="Y75" s="4"/>
      <c r="BA75" s="4"/>
      <c r="BC75" s="4"/>
      <c r="BI75" s="4"/>
      <c r="BJ75" s="4"/>
      <c r="BK75" s="4"/>
      <c r="BL75" s="4"/>
      <c r="BM75" s="4"/>
      <c r="BN75" s="4"/>
    </row>
    <row r="76" spans="1:66">
      <c r="A76" s="3" t="s">
        <v>272</v>
      </c>
      <c r="B76" s="3" t="s">
        <v>1</v>
      </c>
      <c r="C76" s="4"/>
      <c r="D76" s="4"/>
      <c r="F76" s="4"/>
      <c r="H76" s="4"/>
      <c r="J76" s="4"/>
      <c r="L76" s="4"/>
      <c r="N76" s="4"/>
      <c r="P76" s="4"/>
      <c r="R76" s="4"/>
      <c r="T76" s="4"/>
      <c r="V76" s="4"/>
      <c r="W76" s="4"/>
      <c r="Y76" s="4"/>
      <c r="AA76" s="4"/>
      <c r="AC76" s="4"/>
      <c r="AE76" s="4"/>
      <c r="AI76" s="4"/>
      <c r="AM76" s="4"/>
      <c r="AO76" s="4"/>
      <c r="AQ76" s="4"/>
      <c r="AU76" s="4"/>
      <c r="AW76" s="4"/>
      <c r="AY76" s="4"/>
      <c r="BA76" s="4"/>
      <c r="BC76" s="4"/>
      <c r="BE76" s="4"/>
      <c r="BG76" s="4"/>
      <c r="BI76" s="4"/>
      <c r="BJ76" s="4"/>
      <c r="BK76" s="4"/>
      <c r="BL76" s="4"/>
      <c r="BM76" s="4"/>
      <c r="BN76" s="4"/>
    </row>
    <row r="77" spans="1:66">
      <c r="A77" s="3" t="s">
        <v>272</v>
      </c>
      <c r="B77" s="3" t="s">
        <v>2</v>
      </c>
      <c r="C77" s="4"/>
      <c r="D77" s="4"/>
      <c r="F77" s="4"/>
      <c r="H77" s="4"/>
      <c r="J77" s="4"/>
      <c r="L77" s="4"/>
      <c r="N77" s="4"/>
      <c r="P77" s="4"/>
      <c r="R77" s="4"/>
      <c r="T77" s="4"/>
      <c r="U77" s="4"/>
      <c r="V77" s="4"/>
      <c r="W77" s="4"/>
      <c r="Y77" s="4"/>
      <c r="AA77" s="4"/>
      <c r="AC77" s="4"/>
      <c r="AE77" s="4"/>
      <c r="AG77" s="4"/>
      <c r="AI77" s="4"/>
      <c r="AK77" s="4"/>
      <c r="AM77" s="4"/>
      <c r="AO77" s="4"/>
      <c r="AQ77" s="4"/>
      <c r="AS77" s="4"/>
      <c r="AU77" s="4"/>
      <c r="AW77" s="4"/>
      <c r="AY77" s="4"/>
      <c r="BA77" s="4"/>
      <c r="BC77" s="4"/>
      <c r="BE77" s="4"/>
      <c r="BG77" s="4"/>
      <c r="BI77" s="4"/>
      <c r="BJ77" s="4"/>
      <c r="BK77" s="4"/>
      <c r="BL77" s="4"/>
      <c r="BM77" s="4"/>
      <c r="BN77" s="4"/>
    </row>
    <row r="78" spans="1:66">
      <c r="A78" s="3" t="s">
        <v>272</v>
      </c>
      <c r="B78" s="3" t="s">
        <v>3</v>
      </c>
      <c r="C78" s="4"/>
      <c r="D78" s="4"/>
      <c r="F78" s="4"/>
      <c r="H78" s="4"/>
      <c r="J78" s="4"/>
      <c r="L78" s="4"/>
      <c r="N78" s="4"/>
      <c r="P78" s="4"/>
      <c r="R78" s="4"/>
      <c r="T78" s="4"/>
      <c r="U78" s="4"/>
      <c r="V78" s="4"/>
      <c r="W78" s="4"/>
      <c r="Y78" s="4"/>
      <c r="AA78" s="4"/>
      <c r="AC78" s="4"/>
      <c r="AE78" s="4"/>
      <c r="AG78" s="4"/>
      <c r="AI78" s="4"/>
      <c r="AK78" s="4"/>
      <c r="AM78" s="4"/>
      <c r="AO78" s="4"/>
      <c r="AQ78" s="4"/>
      <c r="AS78" s="4"/>
      <c r="AU78" s="4"/>
      <c r="AW78" s="4"/>
      <c r="AY78" s="4"/>
      <c r="BA78" s="4"/>
      <c r="BC78" s="4"/>
      <c r="BE78" s="4"/>
      <c r="BG78" s="4"/>
      <c r="BI78" s="4"/>
      <c r="BJ78" s="4"/>
      <c r="BK78" s="4"/>
      <c r="BL78" s="4"/>
      <c r="BM78" s="4"/>
      <c r="BN78" s="4"/>
    </row>
    <row r="79" spans="1:66">
      <c r="A79" s="3" t="s">
        <v>4</v>
      </c>
      <c r="B79" s="3" t="s">
        <v>12</v>
      </c>
      <c r="C79" s="3" t="s">
        <v>273</v>
      </c>
      <c r="D79" s="3" t="s">
        <v>274</v>
      </c>
      <c r="E79" s="3" t="s">
        <v>275</v>
      </c>
      <c r="F79" s="3" t="s">
        <v>276</v>
      </c>
      <c r="G79" s="3" t="s">
        <v>277</v>
      </c>
      <c r="H79" s="3" t="s">
        <v>278</v>
      </c>
      <c r="I79" s="3" t="s">
        <v>279</v>
      </c>
      <c r="J79" s="3" t="s">
        <v>280</v>
      </c>
      <c r="K79" s="3" t="s">
        <v>281</v>
      </c>
      <c r="L79" s="3" t="s">
        <v>282</v>
      </c>
      <c r="M79" s="3" t="s">
        <v>283</v>
      </c>
      <c r="N79" s="3" t="s">
        <v>284</v>
      </c>
      <c r="O79" s="3" t="s">
        <v>285</v>
      </c>
      <c r="P79" s="3" t="s">
        <v>286</v>
      </c>
      <c r="Q79" s="3" t="s">
        <v>210</v>
      </c>
      <c r="R79" s="3" t="s">
        <v>287</v>
      </c>
      <c r="S79" s="3" t="s">
        <v>288</v>
      </c>
      <c r="T79" s="3" t="s">
        <v>289</v>
      </c>
      <c r="U79" s="3" t="s">
        <v>290</v>
      </c>
      <c r="V79" s="3" t="s">
        <v>291</v>
      </c>
      <c r="W79" s="3" t="s">
        <v>292</v>
      </c>
      <c r="X79" s="3" t="s">
        <v>293</v>
      </c>
      <c r="Y79" s="3" t="s">
        <v>294</v>
      </c>
      <c r="Z79" s="3" t="s">
        <v>295</v>
      </c>
      <c r="AA79" s="3" t="s">
        <v>296</v>
      </c>
      <c r="AB79" s="3" t="s">
        <v>297</v>
      </c>
      <c r="AC79" s="3" t="s">
        <v>298</v>
      </c>
      <c r="AD79" s="3" t="s">
        <v>299</v>
      </c>
      <c r="AE79" s="3" t="s">
        <v>300</v>
      </c>
      <c r="AF79" s="3" t="s">
        <v>301</v>
      </c>
      <c r="AG79" s="3" t="s">
        <v>302</v>
      </c>
      <c r="AH79" s="3" t="s">
        <v>303</v>
      </c>
      <c r="AI79" s="3" t="s">
        <v>304</v>
      </c>
      <c r="AJ79" s="3" t="s">
        <v>305</v>
      </c>
      <c r="AK79" s="3" t="s">
        <v>306</v>
      </c>
      <c r="AL79" s="3" t="s">
        <v>307</v>
      </c>
      <c r="AM79" s="3" t="s">
        <v>308</v>
      </c>
      <c r="AN79" s="3" t="s">
        <v>309</v>
      </c>
      <c r="AO79" s="3" t="s">
        <v>310</v>
      </c>
      <c r="AP79" s="3" t="s">
        <v>311</v>
      </c>
      <c r="AQ79" s="3" t="s">
        <v>312</v>
      </c>
      <c r="AR79" s="3" t="s">
        <v>313</v>
      </c>
      <c r="AS79" s="3" t="s">
        <v>314</v>
      </c>
      <c r="AT79" s="3" t="s">
        <v>315</v>
      </c>
      <c r="AU79" s="3" t="s">
        <v>316</v>
      </c>
      <c r="AV79" s="3" t="s">
        <v>317</v>
      </c>
      <c r="AW79" s="3" t="s">
        <v>318</v>
      </c>
    </row>
    <row r="80" spans="1:66">
      <c r="A80" s="3" t="s">
        <v>319</v>
      </c>
      <c r="B80" s="3" t="s">
        <v>70</v>
      </c>
      <c r="C80" s="4"/>
      <c r="H80" s="4"/>
      <c r="L80" s="4"/>
      <c r="N80" s="4"/>
      <c r="P80" s="4"/>
      <c r="R80" s="4"/>
      <c r="S80" s="4"/>
      <c r="T80" s="4"/>
      <c r="U80" s="4"/>
      <c r="V80" s="4"/>
      <c r="W80" s="4"/>
      <c r="Z80" s="4"/>
      <c r="AC80" s="4"/>
      <c r="AD80" s="4"/>
      <c r="AE80" s="4"/>
      <c r="AF80" s="4"/>
      <c r="AH80" s="4"/>
      <c r="AK80" s="4"/>
      <c r="AL80" s="4"/>
      <c r="AM80" s="4"/>
      <c r="AN80" s="4"/>
      <c r="AP80" s="4"/>
      <c r="AR80" s="4"/>
      <c r="AS80" s="4"/>
      <c r="AU80" s="4"/>
    </row>
    <row r="81" spans="1:85">
      <c r="A81" s="3" t="s">
        <v>319</v>
      </c>
      <c r="B81" s="3" t="s">
        <v>1</v>
      </c>
      <c r="C81" s="4"/>
      <c r="H81" s="4"/>
      <c r="J81" s="4"/>
      <c r="L81" s="4"/>
      <c r="N81" s="4"/>
      <c r="P81" s="4"/>
      <c r="R81" s="4"/>
      <c r="S81" s="4"/>
      <c r="T81" s="4"/>
      <c r="U81" s="4"/>
      <c r="V81" s="4"/>
      <c r="W81" s="4"/>
      <c r="Z81" s="4"/>
      <c r="AC81" s="4"/>
      <c r="AD81" s="4"/>
      <c r="AE81" s="4"/>
      <c r="AF81" s="4"/>
      <c r="AH81" s="4"/>
      <c r="AK81" s="4"/>
      <c r="AL81" s="4"/>
      <c r="AM81" s="4"/>
      <c r="AN81" s="4"/>
      <c r="AP81" s="4"/>
      <c r="AR81" s="4"/>
      <c r="AS81" s="4"/>
      <c r="AU81" s="4"/>
    </row>
    <row r="82" spans="1:85">
      <c r="A82" s="3" t="s">
        <v>319</v>
      </c>
      <c r="B82" s="3" t="s">
        <v>2</v>
      </c>
      <c r="C82" s="4"/>
      <c r="D82" s="4"/>
      <c r="F82" s="4"/>
      <c r="H82" s="4"/>
      <c r="J82" s="4"/>
      <c r="L82" s="4"/>
      <c r="N82" s="4"/>
      <c r="P82" s="4"/>
      <c r="R82" s="4"/>
      <c r="S82" s="4"/>
      <c r="T82" s="4"/>
      <c r="U82" s="4"/>
      <c r="V82" s="4"/>
      <c r="W82" s="4"/>
      <c r="Z82" s="4"/>
      <c r="AC82" s="4"/>
      <c r="AD82" s="4"/>
      <c r="AE82" s="4"/>
      <c r="AF82" s="4"/>
      <c r="AH82" s="4"/>
      <c r="AK82" s="4"/>
      <c r="AL82" s="4"/>
      <c r="AM82" s="4"/>
      <c r="AN82" s="4"/>
      <c r="AP82" s="4"/>
      <c r="AR82" s="4"/>
      <c r="AS82" s="4"/>
      <c r="AU82" s="4"/>
    </row>
    <row r="83" spans="1:85">
      <c r="A83" s="3" t="s">
        <v>319</v>
      </c>
      <c r="B83" s="3" t="s">
        <v>3</v>
      </c>
      <c r="C83" s="4"/>
      <c r="D83" s="4"/>
      <c r="F83" s="4"/>
      <c r="H83" s="4"/>
      <c r="J83" s="4"/>
      <c r="L83" s="4"/>
      <c r="N83" s="4"/>
      <c r="P83" s="4"/>
      <c r="R83" s="4"/>
      <c r="S83" s="4"/>
      <c r="T83" s="4"/>
      <c r="U83" s="4"/>
      <c r="V83" s="4"/>
      <c r="W83" s="4"/>
      <c r="Z83" s="4"/>
      <c r="AC83" s="4"/>
      <c r="AD83" s="4"/>
      <c r="AE83" s="4"/>
      <c r="AF83" s="4"/>
      <c r="AH83" s="4"/>
      <c r="AK83" s="4"/>
      <c r="AL83" s="4"/>
      <c r="AM83" s="4"/>
      <c r="AN83" s="4"/>
      <c r="AP83" s="4"/>
      <c r="AR83" s="4"/>
      <c r="AS83" s="4"/>
      <c r="AU83" s="4"/>
    </row>
    <row r="84" spans="1:85">
      <c r="A84" s="3" t="s">
        <v>4</v>
      </c>
      <c r="B84" s="3" t="s">
        <v>12</v>
      </c>
      <c r="C84" s="3" t="s">
        <v>320</v>
      </c>
      <c r="D84" s="3" t="s">
        <v>321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335</v>
      </c>
      <c r="S84" s="3" t="s">
        <v>336</v>
      </c>
      <c r="T84" s="3" t="s">
        <v>337</v>
      </c>
      <c r="U84" s="3" t="s">
        <v>338</v>
      </c>
      <c r="V84" s="3" t="s">
        <v>339</v>
      </c>
      <c r="W84" s="3" t="s">
        <v>340</v>
      </c>
      <c r="X84" s="3" t="s">
        <v>341</v>
      </c>
      <c r="Y84" s="3" t="s">
        <v>342</v>
      </c>
      <c r="Z84" s="3" t="s">
        <v>343</v>
      </c>
      <c r="AA84" s="3" t="s">
        <v>344</v>
      </c>
      <c r="AB84" s="3" t="s">
        <v>345</v>
      </c>
      <c r="AC84" s="3" t="s">
        <v>346</v>
      </c>
      <c r="AD84" s="3" t="s">
        <v>347</v>
      </c>
      <c r="AE84" s="3" t="s">
        <v>348</v>
      </c>
      <c r="AF84" s="3" t="s">
        <v>349</v>
      </c>
      <c r="AG84" s="3" t="s">
        <v>350</v>
      </c>
      <c r="AH84" s="3" t="s">
        <v>351</v>
      </c>
      <c r="AI84" s="3" t="s">
        <v>352</v>
      </c>
      <c r="AJ84" s="3" t="s">
        <v>353</v>
      </c>
      <c r="AK84" s="3" t="s">
        <v>354</v>
      </c>
      <c r="AL84" s="3" t="s">
        <v>355</v>
      </c>
      <c r="AM84" s="3" t="s">
        <v>356</v>
      </c>
      <c r="AN84" s="3" t="s">
        <v>357</v>
      </c>
      <c r="AO84" s="3" t="s">
        <v>358</v>
      </c>
      <c r="AP84" s="3" t="s">
        <v>359</v>
      </c>
      <c r="AQ84" s="3" t="s">
        <v>360</v>
      </c>
      <c r="AR84" s="3" t="s">
        <v>361</v>
      </c>
      <c r="AS84" s="3" t="s">
        <v>362</v>
      </c>
      <c r="AT84" s="3" t="s">
        <v>363</v>
      </c>
      <c r="AU84" s="3" t="s">
        <v>364</v>
      </c>
      <c r="AV84" s="3" t="s">
        <v>365</v>
      </c>
      <c r="AW84" s="3" t="s">
        <v>366</v>
      </c>
      <c r="AX84" s="3" t="s">
        <v>367</v>
      </c>
      <c r="AY84" s="3" t="s">
        <v>368</v>
      </c>
      <c r="AZ84" s="3" t="s">
        <v>369</v>
      </c>
      <c r="BA84" s="3" t="s">
        <v>370</v>
      </c>
      <c r="BB84" s="3" t="s">
        <v>371</v>
      </c>
      <c r="BC84" s="3" t="s">
        <v>372</v>
      </c>
      <c r="BD84" s="3" t="s">
        <v>373</v>
      </c>
      <c r="BE84" s="3" t="s">
        <v>374</v>
      </c>
      <c r="BF84" s="3" t="s">
        <v>375</v>
      </c>
      <c r="BG84" s="3" t="s">
        <v>376</v>
      </c>
      <c r="BH84" s="3" t="s">
        <v>377</v>
      </c>
      <c r="BI84" s="3" t="s">
        <v>378</v>
      </c>
      <c r="BJ84" s="3" t="s">
        <v>379</v>
      </c>
      <c r="BK84" s="3" t="s">
        <v>380</v>
      </c>
      <c r="BL84" s="3" t="s">
        <v>381</v>
      </c>
      <c r="BM84" s="3" t="s">
        <v>382</v>
      </c>
      <c r="BN84" s="3" t="s">
        <v>383</v>
      </c>
      <c r="BO84" s="3" t="s">
        <v>384</v>
      </c>
      <c r="BP84" s="3" t="s">
        <v>385</v>
      </c>
      <c r="BQ84" s="3" t="s">
        <v>386</v>
      </c>
      <c r="BR84" s="3" t="s">
        <v>387</v>
      </c>
      <c r="BS84" s="3" t="s">
        <v>388</v>
      </c>
      <c r="BT84" s="3" t="s">
        <v>389</v>
      </c>
      <c r="BU84" s="3" t="s">
        <v>390</v>
      </c>
      <c r="BV84" s="3" t="s">
        <v>391</v>
      </c>
      <c r="BW84" s="3" t="s">
        <v>392</v>
      </c>
      <c r="BX84" s="3" t="s">
        <v>393</v>
      </c>
      <c r="BY84" s="3" t="s">
        <v>394</v>
      </c>
      <c r="BZ84" s="3" t="s">
        <v>395</v>
      </c>
      <c r="CA84" s="3" t="s">
        <v>396</v>
      </c>
      <c r="CB84" s="3" t="s">
        <v>397</v>
      </c>
      <c r="CC84" s="3" t="s">
        <v>398</v>
      </c>
      <c r="CD84" s="3" t="s">
        <v>399</v>
      </c>
      <c r="CE84" s="3" t="s">
        <v>400</v>
      </c>
      <c r="CF84" s="3" t="s">
        <v>401</v>
      </c>
      <c r="CG84" s="3" t="s">
        <v>402</v>
      </c>
    </row>
    <row r="85" spans="1:85">
      <c r="A85" s="3" t="s">
        <v>403</v>
      </c>
      <c r="B85" s="3" t="s">
        <v>70</v>
      </c>
      <c r="C85" s="4"/>
      <c r="D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E85" s="4"/>
      <c r="AJ85" s="4"/>
      <c r="AL85" s="4"/>
      <c r="AN85" s="4"/>
      <c r="AP85" s="4"/>
      <c r="AR85" s="4"/>
      <c r="AT85" s="4"/>
      <c r="AZ85" s="4"/>
      <c r="BB85" s="4"/>
      <c r="BD85" s="4"/>
      <c r="BE85" s="4"/>
      <c r="BF85" s="4"/>
      <c r="BI85" s="4"/>
      <c r="BJ85" s="4"/>
      <c r="BK85" s="4"/>
      <c r="BN85" s="4"/>
      <c r="BO85" s="4"/>
      <c r="BP85" s="4"/>
      <c r="BQ85" s="4"/>
      <c r="BR85" s="4"/>
      <c r="BS85" s="4"/>
      <c r="BT85" s="5"/>
      <c r="BX85" s="4"/>
      <c r="CB85" s="4"/>
      <c r="CC85" s="4"/>
      <c r="CD85" s="4"/>
      <c r="CE85" s="4"/>
      <c r="CF85" s="4"/>
      <c r="CG85" s="4"/>
    </row>
    <row r="86" spans="1:85">
      <c r="A86" s="3" t="s">
        <v>403</v>
      </c>
      <c r="B86" s="3" t="s">
        <v>1</v>
      </c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E86" s="4"/>
      <c r="BF86" s="4"/>
      <c r="BG86" s="4"/>
      <c r="BI86" s="4"/>
      <c r="BJ86" s="4"/>
      <c r="BK86" s="4"/>
      <c r="BN86" s="4"/>
      <c r="BO86" s="4"/>
      <c r="BP86" s="4"/>
      <c r="BQ86" s="4"/>
      <c r="BR86" s="4"/>
      <c r="BS86" s="4"/>
      <c r="BT86" s="5"/>
      <c r="BV86" s="5"/>
      <c r="BX86" s="4"/>
      <c r="BZ86" s="4"/>
      <c r="CB86" s="4"/>
      <c r="CC86" s="4"/>
      <c r="CD86" s="4"/>
      <c r="CE86" s="4"/>
      <c r="CF86" s="4"/>
      <c r="CG86" s="4"/>
    </row>
    <row r="87" spans="1:85">
      <c r="A87" s="3" t="s">
        <v>403</v>
      </c>
      <c r="B87" s="3" t="s">
        <v>2</v>
      </c>
      <c r="C87" s="4"/>
      <c r="D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G87" s="4"/>
      <c r="AI87" s="4"/>
      <c r="AJ87" s="4"/>
      <c r="AK87" s="4"/>
      <c r="AL87" s="4"/>
      <c r="AN87" s="4"/>
      <c r="AP87" s="4"/>
      <c r="AR87" s="4"/>
      <c r="AT87" s="4"/>
      <c r="AV87" s="4"/>
      <c r="AX87" s="4"/>
      <c r="AZ87" s="4"/>
      <c r="BB87" s="4"/>
      <c r="BD87" s="4"/>
      <c r="BE87" s="4"/>
      <c r="BF87" s="4"/>
      <c r="BG87" s="4"/>
      <c r="BI87" s="4"/>
      <c r="BJ87" s="4"/>
      <c r="BK87" s="4"/>
      <c r="BL87" s="4"/>
      <c r="BN87" s="4"/>
      <c r="BO87" s="4"/>
      <c r="BP87" s="4"/>
      <c r="BQ87" s="4"/>
      <c r="BR87" s="4"/>
      <c r="BS87" s="4"/>
      <c r="BT87" s="5"/>
      <c r="BV87" s="5"/>
      <c r="BX87" s="4"/>
      <c r="BZ87" s="4"/>
      <c r="CB87" s="4"/>
      <c r="CC87" s="4"/>
      <c r="CD87" s="4"/>
      <c r="CE87" s="4"/>
      <c r="CF87" s="4"/>
      <c r="CG87" s="4"/>
    </row>
    <row r="88" spans="1:85">
      <c r="A88" s="3" t="s">
        <v>403</v>
      </c>
      <c r="B88" s="3" t="s">
        <v>3</v>
      </c>
      <c r="C88" s="4"/>
      <c r="D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G88" s="4"/>
      <c r="AI88" s="4"/>
      <c r="AJ88" s="4"/>
      <c r="AK88" s="4"/>
      <c r="AL88" s="4"/>
      <c r="AN88" s="4"/>
      <c r="AP88" s="4"/>
      <c r="AR88" s="4"/>
      <c r="AT88" s="4"/>
      <c r="AV88" s="4"/>
      <c r="AX88" s="4"/>
      <c r="AZ88" s="4"/>
      <c r="BB88" s="4"/>
      <c r="BD88" s="4"/>
      <c r="BE88" s="4"/>
      <c r="BF88" s="4"/>
      <c r="BG88" s="4"/>
      <c r="BI88" s="4"/>
      <c r="BJ88" s="4"/>
      <c r="BK88" s="4"/>
      <c r="BL88" s="4"/>
      <c r="BN88" s="4"/>
      <c r="BO88" s="4"/>
      <c r="BP88" s="4"/>
      <c r="BQ88" s="4"/>
      <c r="BR88" s="4"/>
      <c r="BS88" s="4"/>
      <c r="BT88" s="5"/>
      <c r="BV88" s="5"/>
      <c r="BX88" s="4"/>
      <c r="BZ88" s="4"/>
      <c r="CB88" s="4"/>
      <c r="CC88" s="4"/>
      <c r="CD88" s="4"/>
      <c r="CE88" s="4"/>
      <c r="CF88" s="4"/>
      <c r="CG88" s="4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C977-EBD0-4F64-9457-9B571B5EA711}">
  <dimension ref="A1:DO88"/>
  <sheetViews>
    <sheetView workbookViewId="0"/>
  </sheetViews>
  <sheetFormatPr defaultColWidth="8.875" defaultRowHeight="18.75"/>
  <cols>
    <col min="1" max="16384" width="8.875" style="3"/>
  </cols>
  <sheetData>
    <row r="1" spans="1:119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119">
      <c r="A2" s="3" t="s">
        <v>10</v>
      </c>
      <c r="B2" s="3" t="s">
        <v>412</v>
      </c>
      <c r="C2" s="3" t="s">
        <v>408</v>
      </c>
      <c r="E2" s="3" t="s">
        <v>414</v>
      </c>
      <c r="F2" s="3" t="s">
        <v>11</v>
      </c>
    </row>
    <row r="3" spans="1:119">
      <c r="A3" s="3" t="s">
        <v>4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9" t="s">
        <v>34</v>
      </c>
      <c r="Y3" s="10" t="s">
        <v>35</v>
      </c>
      <c r="Z3" s="10" t="s">
        <v>36</v>
      </c>
      <c r="AA3" s="11" t="s">
        <v>37</v>
      </c>
      <c r="AB3" s="12" t="s">
        <v>38</v>
      </c>
      <c r="AC3" s="12" t="s">
        <v>39</v>
      </c>
      <c r="AD3" s="3" t="s">
        <v>40</v>
      </c>
      <c r="AE3" s="3" t="s">
        <v>41</v>
      </c>
      <c r="AF3" s="3" t="s">
        <v>42</v>
      </c>
      <c r="AG3" s="3" t="s">
        <v>43</v>
      </c>
      <c r="AH3" s="3" t="s">
        <v>44</v>
      </c>
      <c r="AI3" s="3" t="s">
        <v>45</v>
      </c>
      <c r="AJ3" s="9" t="s">
        <v>410</v>
      </c>
      <c r="AK3" s="10" t="s">
        <v>46</v>
      </c>
      <c r="AL3" s="10" t="s">
        <v>47</v>
      </c>
      <c r="AM3" s="11" t="s">
        <v>48</v>
      </c>
      <c r="AN3" s="12" t="s">
        <v>49</v>
      </c>
      <c r="AO3" s="12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  <c r="AU3" s="3" t="s">
        <v>56</v>
      </c>
      <c r="AV3" s="3" t="s">
        <v>57</v>
      </c>
      <c r="AW3" s="3" t="s">
        <v>58</v>
      </c>
      <c r="AX3" s="3" t="s">
        <v>59</v>
      </c>
      <c r="AY3" s="3" t="s">
        <v>60</v>
      </c>
      <c r="AZ3" s="3" t="s">
        <v>61</v>
      </c>
      <c r="BA3" s="3" t="s">
        <v>62</v>
      </c>
      <c r="BB3" s="3" t="s">
        <v>63</v>
      </c>
      <c r="BC3" s="3" t="s">
        <v>64</v>
      </c>
      <c r="BD3" s="3" t="s">
        <v>65</v>
      </c>
      <c r="BE3" s="3" t="s">
        <v>66</v>
      </c>
      <c r="BF3" s="3" t="s">
        <v>67</v>
      </c>
      <c r="BG3" s="3" t="s">
        <v>68</v>
      </c>
    </row>
    <row r="4" spans="1:119">
      <c r="A4" s="3" t="s">
        <v>69</v>
      </c>
      <c r="B4" s="3" t="s">
        <v>70</v>
      </c>
      <c r="K4" s="4"/>
      <c r="L4" s="4"/>
      <c r="N4" s="4"/>
      <c r="P4" s="4"/>
      <c r="R4" s="4"/>
      <c r="T4" s="4"/>
      <c r="V4" s="4"/>
      <c r="X4" s="10">
        <v>78.2</v>
      </c>
      <c r="Y4" s="10">
        <v>80.3</v>
      </c>
      <c r="Z4" s="10">
        <v>76.100000000000009</v>
      </c>
      <c r="AA4" s="12">
        <v>84.5</v>
      </c>
      <c r="AB4" s="12">
        <v>86.2</v>
      </c>
      <c r="AC4" s="12">
        <v>82.8</v>
      </c>
      <c r="AJ4" s="10">
        <v>79.600000000000009</v>
      </c>
      <c r="AK4" s="10">
        <v>81.8</v>
      </c>
      <c r="AL4" s="10">
        <v>77.400000000000006</v>
      </c>
      <c r="AM4" s="12">
        <v>88</v>
      </c>
      <c r="AN4" s="12">
        <v>89.8</v>
      </c>
      <c r="AO4" s="12">
        <v>86.100000000000009</v>
      </c>
    </row>
    <row r="5" spans="1:119">
      <c r="A5" s="3" t="s">
        <v>69</v>
      </c>
      <c r="B5" s="3" t="s">
        <v>1</v>
      </c>
      <c r="K5" s="4"/>
      <c r="L5" s="4"/>
      <c r="N5" s="4"/>
      <c r="P5" s="4"/>
      <c r="R5" s="4"/>
      <c r="T5" s="4"/>
      <c r="V5" s="4"/>
      <c r="X5" s="10">
        <v>79.8</v>
      </c>
      <c r="Y5" s="10">
        <v>80.2</v>
      </c>
      <c r="Z5" s="10">
        <v>79.400000000000006</v>
      </c>
      <c r="AA5" s="12">
        <v>85</v>
      </c>
      <c r="AB5" s="12">
        <v>85.3</v>
      </c>
      <c r="AC5" s="12">
        <v>84.7</v>
      </c>
      <c r="AJ5" s="10">
        <v>81.400000000000006</v>
      </c>
      <c r="AK5" s="10">
        <v>81.900000000000006</v>
      </c>
      <c r="AL5" s="10">
        <v>81</v>
      </c>
      <c r="AM5" s="12">
        <v>88.2</v>
      </c>
      <c r="AN5" s="12">
        <v>88.5</v>
      </c>
      <c r="AO5" s="12">
        <v>87.8</v>
      </c>
    </row>
    <row r="6" spans="1:119">
      <c r="A6" s="3" t="s">
        <v>69</v>
      </c>
      <c r="B6" s="3" t="s">
        <v>2</v>
      </c>
      <c r="K6" s="4"/>
      <c r="L6" s="4"/>
      <c r="N6" s="4"/>
      <c r="P6" s="4"/>
      <c r="R6" s="4"/>
      <c r="T6" s="4"/>
      <c r="V6" s="4"/>
      <c r="X6" s="10">
        <v>79.5</v>
      </c>
      <c r="Y6" s="10">
        <v>79.600000000000009</v>
      </c>
      <c r="Z6" s="10">
        <v>79.400000000000006</v>
      </c>
      <c r="AA6" s="12">
        <v>84.3</v>
      </c>
      <c r="AB6" s="12">
        <v>84.4</v>
      </c>
      <c r="AC6" s="12">
        <v>84.2</v>
      </c>
      <c r="AJ6" s="10">
        <v>81</v>
      </c>
      <c r="AK6" s="10">
        <v>81.100000000000009</v>
      </c>
      <c r="AL6" s="10">
        <v>80.8</v>
      </c>
      <c r="AM6" s="12">
        <v>87.5</v>
      </c>
      <c r="AN6" s="12">
        <v>87.600000000000009</v>
      </c>
      <c r="AO6" s="12">
        <v>87.4</v>
      </c>
    </row>
    <row r="7" spans="1:119">
      <c r="A7" s="3" t="s">
        <v>69</v>
      </c>
      <c r="B7" s="3" t="s">
        <v>3</v>
      </c>
      <c r="K7" s="4"/>
      <c r="L7" s="4"/>
      <c r="N7" s="4"/>
      <c r="P7" s="4"/>
      <c r="R7" s="4"/>
      <c r="T7" s="4"/>
      <c r="V7" s="4"/>
      <c r="X7" s="10">
        <v>80</v>
      </c>
      <c r="Y7" s="10">
        <v>80</v>
      </c>
      <c r="Z7" s="10">
        <v>79.900000000000006</v>
      </c>
      <c r="AA7" s="12">
        <v>84.2</v>
      </c>
      <c r="AB7" s="12">
        <v>84.3</v>
      </c>
      <c r="AC7" s="12">
        <v>84.2</v>
      </c>
      <c r="AJ7" s="10">
        <v>81.5</v>
      </c>
      <c r="AK7" s="10">
        <v>81.5</v>
      </c>
      <c r="AL7" s="10">
        <v>81.5</v>
      </c>
      <c r="AM7" s="12">
        <v>87.5</v>
      </c>
      <c r="AN7" s="12">
        <v>87.600000000000009</v>
      </c>
      <c r="AO7" s="12">
        <v>87.5</v>
      </c>
    </row>
    <row r="8" spans="1:119">
      <c r="A8" s="3" t="s">
        <v>4</v>
      </c>
      <c r="B8" s="3" t="s">
        <v>12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104</v>
      </c>
      <c r="AK8" s="3" t="s">
        <v>105</v>
      </c>
      <c r="AL8" s="3" t="s">
        <v>106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111</v>
      </c>
      <c r="AR8" s="3" t="s">
        <v>112</v>
      </c>
      <c r="AS8" s="3" t="s">
        <v>113</v>
      </c>
      <c r="AT8" s="3" t="s">
        <v>114</v>
      </c>
      <c r="AU8" s="3" t="s">
        <v>115</v>
      </c>
      <c r="AV8" s="3" t="s">
        <v>116</v>
      </c>
      <c r="AW8" s="3" t="s">
        <v>117</v>
      </c>
      <c r="AX8" s="3" t="s">
        <v>118</v>
      </c>
      <c r="AY8" s="3" t="s">
        <v>119</v>
      </c>
      <c r="AZ8" s="3" t="s">
        <v>120</v>
      </c>
      <c r="BA8" s="3" t="s">
        <v>121</v>
      </c>
      <c r="BB8" s="3" t="s">
        <v>122</v>
      </c>
      <c r="BC8" s="3" t="s">
        <v>123</v>
      </c>
      <c r="BD8" s="3" t="s">
        <v>124</v>
      </c>
      <c r="BE8" s="3" t="s">
        <v>125</v>
      </c>
      <c r="BF8" s="3" t="s">
        <v>126</v>
      </c>
      <c r="BG8" s="3" t="s">
        <v>127</v>
      </c>
      <c r="BH8" s="3" t="s">
        <v>128</v>
      </c>
      <c r="BI8" s="3" t="s">
        <v>129</v>
      </c>
      <c r="BJ8" s="3" t="s">
        <v>130</v>
      </c>
      <c r="BK8" s="3" t="s">
        <v>131</v>
      </c>
      <c r="BL8" s="3" t="s">
        <v>132</v>
      </c>
      <c r="BM8" s="3" t="s">
        <v>133</v>
      </c>
      <c r="BN8" s="3" t="s">
        <v>134</v>
      </c>
      <c r="BO8" s="3" t="s">
        <v>135</v>
      </c>
      <c r="BP8" s="3" t="s">
        <v>136</v>
      </c>
      <c r="BQ8" s="3" t="s">
        <v>137</v>
      </c>
      <c r="BR8" s="3" t="s">
        <v>138</v>
      </c>
      <c r="BS8" s="3" t="s">
        <v>139</v>
      </c>
      <c r="BT8" s="3" t="s">
        <v>140</v>
      </c>
      <c r="BU8" s="3" t="s">
        <v>141</v>
      </c>
      <c r="BV8" s="3" t="s">
        <v>142</v>
      </c>
      <c r="BW8" s="3" t="s">
        <v>143</v>
      </c>
      <c r="BX8" s="3" t="s">
        <v>144</v>
      </c>
      <c r="BY8" s="3" t="s">
        <v>145</v>
      </c>
      <c r="BZ8" s="3" t="s">
        <v>146</v>
      </c>
      <c r="CA8" s="3" t="s">
        <v>147</v>
      </c>
      <c r="CB8" s="3" t="s">
        <v>148</v>
      </c>
      <c r="CC8" s="3" t="s">
        <v>149</v>
      </c>
      <c r="CD8" s="3" t="s">
        <v>150</v>
      </c>
      <c r="CE8" s="3" t="s">
        <v>151</v>
      </c>
      <c r="CF8" s="3" t="s">
        <v>152</v>
      </c>
      <c r="CG8" s="3" t="s">
        <v>153</v>
      </c>
      <c r="CH8" s="3" t="s">
        <v>154</v>
      </c>
      <c r="CI8" s="3" t="s">
        <v>155</v>
      </c>
      <c r="CJ8" s="3" t="s">
        <v>156</v>
      </c>
      <c r="CK8" s="3" t="s">
        <v>157</v>
      </c>
      <c r="CL8" s="3" t="s">
        <v>158</v>
      </c>
      <c r="CM8" s="3" t="s">
        <v>159</v>
      </c>
      <c r="CN8" s="3" t="s">
        <v>160</v>
      </c>
      <c r="CO8" s="3" t="s">
        <v>161</v>
      </c>
      <c r="CP8" s="3" t="s">
        <v>162</v>
      </c>
      <c r="CQ8" s="3" t="s">
        <v>163</v>
      </c>
      <c r="CR8" s="3" t="s">
        <v>164</v>
      </c>
      <c r="CS8" s="3" t="s">
        <v>165</v>
      </c>
      <c r="CT8" s="3" t="s">
        <v>166</v>
      </c>
      <c r="CU8" s="3" t="s">
        <v>167</v>
      </c>
      <c r="CV8" s="3" t="s">
        <v>168</v>
      </c>
      <c r="CW8" s="3" t="s">
        <v>169</v>
      </c>
      <c r="CX8" s="3" t="s">
        <v>170</v>
      </c>
      <c r="CY8" s="3" t="s">
        <v>171</v>
      </c>
      <c r="CZ8" s="3" t="s">
        <v>172</v>
      </c>
      <c r="DA8" s="3" t="s">
        <v>173</v>
      </c>
      <c r="DB8" s="3" t="s">
        <v>174</v>
      </c>
      <c r="DC8" s="3" t="s">
        <v>175</v>
      </c>
      <c r="DD8" s="3" t="s">
        <v>176</v>
      </c>
      <c r="DE8" s="3" t="s">
        <v>177</v>
      </c>
      <c r="DF8" s="3" t="s">
        <v>178</v>
      </c>
      <c r="DG8" s="3" t="s">
        <v>179</v>
      </c>
      <c r="DH8" s="3" t="s">
        <v>180</v>
      </c>
      <c r="DI8" s="3" t="s">
        <v>181</v>
      </c>
      <c r="DJ8" s="3" t="s">
        <v>182</v>
      </c>
      <c r="DK8" s="3" t="s">
        <v>183</v>
      </c>
      <c r="DL8" s="3" t="s">
        <v>184</v>
      </c>
      <c r="DM8" s="3" t="s">
        <v>185</v>
      </c>
      <c r="DN8" s="3" t="s">
        <v>186</v>
      </c>
      <c r="DO8" s="3" t="s">
        <v>187</v>
      </c>
    </row>
    <row r="9" spans="1:119">
      <c r="A9" s="3" t="s">
        <v>188</v>
      </c>
      <c r="B9" s="3" t="s">
        <v>70</v>
      </c>
      <c r="C9" s="4"/>
      <c r="D9" s="4"/>
      <c r="G9" s="4"/>
      <c r="I9" s="4"/>
      <c r="J9" s="4"/>
      <c r="M9" s="4"/>
      <c r="P9" s="4"/>
      <c r="S9" s="4"/>
      <c r="V9" s="4"/>
      <c r="AP9" s="4"/>
      <c r="AQ9" s="4"/>
      <c r="AS9" s="4"/>
      <c r="AT9" s="4"/>
      <c r="AW9" s="4"/>
      <c r="AZ9" s="4"/>
      <c r="BF9" s="4"/>
      <c r="BI9" s="4"/>
      <c r="BL9" s="4"/>
      <c r="BN9" s="4"/>
      <c r="BO9" s="4"/>
      <c r="BQ9" s="4"/>
      <c r="BR9" s="4"/>
      <c r="BU9" s="4"/>
      <c r="BX9" s="4"/>
      <c r="CA9" s="4"/>
      <c r="CD9" s="4"/>
      <c r="CF9" s="4"/>
      <c r="CG9" s="4"/>
      <c r="CJ9" s="4"/>
      <c r="CM9" s="4"/>
      <c r="CP9" s="4"/>
      <c r="CS9" s="4"/>
      <c r="CU9" s="4"/>
      <c r="CV9" s="4"/>
      <c r="CX9" s="4"/>
      <c r="CY9" s="4"/>
      <c r="DB9" s="4"/>
      <c r="DE9" s="4"/>
      <c r="DH9" s="4"/>
      <c r="DJ9" s="4"/>
      <c r="DK9" s="4"/>
      <c r="DN9" s="4"/>
    </row>
    <row r="10" spans="1:119">
      <c r="A10" s="3" t="s">
        <v>188</v>
      </c>
      <c r="B10" s="3" t="s">
        <v>1</v>
      </c>
      <c r="C10" s="4"/>
      <c r="D10" s="4"/>
      <c r="F10" s="4"/>
      <c r="G10" s="4"/>
      <c r="I10" s="4"/>
      <c r="J10" s="4"/>
      <c r="L10" s="4"/>
      <c r="M10" s="4"/>
      <c r="O10" s="4"/>
      <c r="P10" s="4"/>
      <c r="S10" s="4"/>
      <c r="U10" s="4"/>
      <c r="V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K10" s="4"/>
      <c r="BL10" s="4"/>
      <c r="BN10" s="4"/>
      <c r="BO10" s="4"/>
      <c r="BQ10" s="4"/>
      <c r="BR10" s="4"/>
      <c r="BT10" s="4"/>
      <c r="BU10" s="4"/>
      <c r="BW10" s="4"/>
      <c r="BX10" s="4"/>
      <c r="BZ10" s="4"/>
      <c r="CA10" s="4"/>
      <c r="CC10" s="4"/>
      <c r="CD10" s="4"/>
      <c r="CF10" s="4"/>
      <c r="CG10" s="4"/>
      <c r="CI10" s="4"/>
      <c r="CJ10" s="4"/>
      <c r="CL10" s="4"/>
      <c r="CM10" s="4"/>
      <c r="CO10" s="4"/>
      <c r="CP10" s="4"/>
      <c r="CR10" s="4"/>
      <c r="CS10" s="4"/>
      <c r="CU10" s="4"/>
      <c r="CV10" s="4"/>
      <c r="CX10" s="4"/>
      <c r="CY10" s="4"/>
      <c r="DA10" s="4"/>
      <c r="DB10" s="4"/>
      <c r="DE10" s="4"/>
      <c r="DG10" s="4"/>
      <c r="DH10" s="4"/>
      <c r="DJ10" s="4"/>
      <c r="DK10" s="4"/>
      <c r="DM10" s="4"/>
      <c r="DN10" s="4"/>
    </row>
    <row r="11" spans="1:119">
      <c r="A11" s="3" t="s">
        <v>188</v>
      </c>
      <c r="B11" s="3" t="s">
        <v>2</v>
      </c>
      <c r="C11" s="4"/>
      <c r="D11" s="4"/>
      <c r="F11" s="4"/>
      <c r="G11" s="4"/>
      <c r="I11" s="4"/>
      <c r="J11" s="4"/>
      <c r="L11" s="4"/>
      <c r="M11" s="4"/>
      <c r="O11" s="4"/>
      <c r="P11" s="4"/>
      <c r="R11" s="4"/>
      <c r="S11" s="4"/>
      <c r="U11" s="4"/>
      <c r="V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K11" s="4"/>
      <c r="BL11" s="4"/>
      <c r="BN11" s="4"/>
      <c r="BO11" s="4"/>
      <c r="BQ11" s="4"/>
      <c r="BR11" s="4"/>
      <c r="BT11" s="4"/>
      <c r="BU11" s="4"/>
      <c r="BW11" s="4"/>
      <c r="BX11" s="4"/>
      <c r="BZ11" s="4"/>
      <c r="CA11" s="4"/>
      <c r="CC11" s="4"/>
      <c r="CD11" s="4"/>
      <c r="CF11" s="4"/>
      <c r="CG11" s="4"/>
      <c r="CI11" s="4"/>
      <c r="CJ11" s="4"/>
      <c r="CL11" s="4"/>
      <c r="CM11" s="4"/>
      <c r="CO11" s="4"/>
      <c r="CP11" s="4"/>
      <c r="CR11" s="4"/>
      <c r="CS11" s="4"/>
      <c r="CU11" s="4"/>
      <c r="CV11" s="4"/>
      <c r="CX11" s="4"/>
      <c r="CY11" s="4"/>
      <c r="DA11" s="4"/>
      <c r="DB11" s="4"/>
      <c r="DD11" s="4"/>
      <c r="DE11" s="4"/>
      <c r="DG11" s="4"/>
      <c r="DH11" s="4"/>
      <c r="DJ11" s="4"/>
      <c r="DK11" s="4"/>
      <c r="DM11" s="4"/>
      <c r="DN11" s="4"/>
    </row>
    <row r="12" spans="1:119">
      <c r="A12" s="3" t="s">
        <v>188</v>
      </c>
      <c r="B12" s="3" t="s">
        <v>3</v>
      </c>
      <c r="C12" s="4"/>
      <c r="D12" s="4"/>
      <c r="F12" s="4"/>
      <c r="G12" s="4"/>
      <c r="I12" s="4"/>
      <c r="J12" s="4"/>
      <c r="L12" s="4"/>
      <c r="M12" s="4"/>
      <c r="O12" s="4"/>
      <c r="P12" s="4"/>
      <c r="R12" s="4"/>
      <c r="S12" s="4"/>
      <c r="U12" s="4"/>
      <c r="V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K12" s="4"/>
      <c r="BL12" s="4"/>
      <c r="BN12" s="4"/>
      <c r="BO12" s="4"/>
      <c r="BQ12" s="4"/>
      <c r="BR12" s="4"/>
      <c r="BT12" s="4"/>
      <c r="BU12" s="4"/>
      <c r="BW12" s="4"/>
      <c r="BX12" s="4"/>
      <c r="BZ12" s="4"/>
      <c r="CA12" s="4"/>
      <c r="CC12" s="4"/>
      <c r="CD12" s="4"/>
      <c r="CF12" s="4"/>
      <c r="CG12" s="4"/>
      <c r="CI12" s="4"/>
      <c r="CJ12" s="4"/>
      <c r="CL12" s="4"/>
      <c r="CM12" s="4"/>
      <c r="CO12" s="4"/>
      <c r="CP12" s="4"/>
      <c r="CR12" s="4"/>
      <c r="CS12" s="4"/>
      <c r="CU12" s="4"/>
      <c r="CV12" s="4"/>
      <c r="CX12" s="4"/>
      <c r="CY12" s="4"/>
      <c r="DA12" s="4"/>
      <c r="DB12" s="4"/>
      <c r="DD12" s="4"/>
      <c r="DE12" s="4"/>
      <c r="DG12" s="4"/>
      <c r="DH12" s="4"/>
      <c r="DJ12" s="4"/>
      <c r="DK12" s="4"/>
      <c r="DM12" s="4"/>
      <c r="DN12" s="4"/>
    </row>
    <row r="13" spans="1:119">
      <c r="A13" s="3" t="s">
        <v>4</v>
      </c>
      <c r="B13" s="3" t="s">
        <v>12</v>
      </c>
      <c r="C13" s="3" t="s">
        <v>189</v>
      </c>
      <c r="D13" s="3" t="s">
        <v>190</v>
      </c>
      <c r="E13" s="3" t="s">
        <v>191</v>
      </c>
      <c r="F13" s="3" t="s">
        <v>192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119">
      <c r="A14" s="3" t="s">
        <v>193</v>
      </c>
      <c r="B14" s="3" t="s">
        <v>70</v>
      </c>
      <c r="C14" s="3" t="s">
        <v>194</v>
      </c>
      <c r="D14" s="4"/>
      <c r="E14" s="4"/>
    </row>
    <row r="15" spans="1:119">
      <c r="A15" s="3" t="s">
        <v>193</v>
      </c>
      <c r="B15" s="3" t="s">
        <v>70</v>
      </c>
      <c r="C15" s="3" t="s">
        <v>195</v>
      </c>
      <c r="D15" s="4"/>
      <c r="E15" s="4"/>
    </row>
    <row r="16" spans="1:119">
      <c r="A16" s="3" t="s">
        <v>193</v>
      </c>
      <c r="B16" s="3" t="s">
        <v>70</v>
      </c>
      <c r="C16" s="3" t="s">
        <v>196</v>
      </c>
      <c r="D16" s="4"/>
      <c r="E16" s="4"/>
    </row>
    <row r="17" spans="1:5">
      <c r="A17" s="3" t="s">
        <v>193</v>
      </c>
      <c r="B17" s="3" t="s">
        <v>70</v>
      </c>
      <c r="C17" s="3" t="s">
        <v>197</v>
      </c>
      <c r="D17" s="4"/>
      <c r="E17" s="4"/>
    </row>
    <row r="18" spans="1:5">
      <c r="A18" s="3" t="s">
        <v>193</v>
      </c>
      <c r="B18" s="3" t="s">
        <v>70</v>
      </c>
      <c r="C18" s="3" t="s">
        <v>198</v>
      </c>
      <c r="D18" s="4"/>
      <c r="E18" s="4"/>
    </row>
    <row r="19" spans="1:5">
      <c r="A19" s="3" t="s">
        <v>193</v>
      </c>
      <c r="B19" s="3" t="s">
        <v>70</v>
      </c>
      <c r="C19" s="3" t="s">
        <v>199</v>
      </c>
      <c r="D19" s="4"/>
      <c r="E19" s="4"/>
    </row>
    <row r="20" spans="1:5">
      <c r="A20" s="3" t="s">
        <v>193</v>
      </c>
      <c r="B20" s="3" t="s">
        <v>70</v>
      </c>
      <c r="C20" s="3" t="s">
        <v>200</v>
      </c>
      <c r="D20" s="4"/>
      <c r="E20" s="4"/>
    </row>
    <row r="21" spans="1:5">
      <c r="A21" s="3" t="s">
        <v>193</v>
      </c>
      <c r="B21" s="3" t="s">
        <v>70</v>
      </c>
      <c r="C21" s="3" t="s">
        <v>201</v>
      </c>
      <c r="D21" s="4"/>
      <c r="E21" s="4"/>
    </row>
    <row r="22" spans="1:5">
      <c r="A22" s="3" t="s">
        <v>193</v>
      </c>
      <c r="B22" s="3" t="s">
        <v>70</v>
      </c>
      <c r="C22" s="3" t="s">
        <v>202</v>
      </c>
      <c r="D22" s="4"/>
      <c r="E22" s="4"/>
    </row>
    <row r="23" spans="1:5">
      <c r="A23" s="3" t="s">
        <v>193</v>
      </c>
      <c r="B23" s="3" t="s">
        <v>70</v>
      </c>
      <c r="C23" s="3" t="s">
        <v>203</v>
      </c>
      <c r="D23" s="4"/>
      <c r="E23" s="4"/>
    </row>
    <row r="24" spans="1:5">
      <c r="A24" s="3" t="s">
        <v>193</v>
      </c>
      <c r="B24" s="3" t="s">
        <v>70</v>
      </c>
      <c r="C24" s="3" t="s">
        <v>204</v>
      </c>
      <c r="D24" s="4"/>
      <c r="E24" s="4"/>
    </row>
    <row r="25" spans="1:5">
      <c r="A25" s="3" t="s">
        <v>193</v>
      </c>
      <c r="B25" s="3" t="s">
        <v>70</v>
      </c>
      <c r="C25" s="3" t="s">
        <v>0</v>
      </c>
      <c r="D25" s="4"/>
      <c r="E25" s="4"/>
    </row>
    <row r="26" spans="1:5">
      <c r="A26" s="3" t="s">
        <v>193</v>
      </c>
      <c r="B26" s="3" t="s">
        <v>70</v>
      </c>
      <c r="C26" s="3" t="s">
        <v>205</v>
      </c>
      <c r="D26" s="4"/>
      <c r="E26" s="4"/>
    </row>
    <row r="27" spans="1:5">
      <c r="A27" s="3" t="s">
        <v>193</v>
      </c>
      <c r="B27" s="3" t="s">
        <v>70</v>
      </c>
      <c r="C27" s="3" t="s">
        <v>206</v>
      </c>
      <c r="D27" s="4"/>
      <c r="E27" s="4"/>
    </row>
    <row r="28" spans="1:5">
      <c r="A28" s="3" t="s">
        <v>193</v>
      </c>
      <c r="B28" s="3" t="s">
        <v>70</v>
      </c>
      <c r="C28" s="3" t="s">
        <v>207</v>
      </c>
      <c r="D28" s="4"/>
      <c r="E28" s="4"/>
    </row>
    <row r="29" spans="1:5">
      <c r="A29" s="3" t="s">
        <v>193</v>
      </c>
      <c r="B29" s="3" t="s">
        <v>1</v>
      </c>
      <c r="C29" s="3" t="s">
        <v>194</v>
      </c>
      <c r="D29" s="4"/>
      <c r="E29" s="4"/>
    </row>
    <row r="30" spans="1:5">
      <c r="A30" s="3" t="s">
        <v>193</v>
      </c>
      <c r="B30" s="3" t="s">
        <v>1</v>
      </c>
      <c r="C30" s="3" t="s">
        <v>195</v>
      </c>
      <c r="D30" s="4"/>
      <c r="E30" s="4"/>
    </row>
    <row r="31" spans="1:5">
      <c r="A31" s="3" t="s">
        <v>193</v>
      </c>
      <c r="B31" s="3" t="s">
        <v>1</v>
      </c>
      <c r="C31" s="3" t="s">
        <v>196</v>
      </c>
      <c r="D31" s="4"/>
      <c r="E31" s="4"/>
    </row>
    <row r="32" spans="1:5">
      <c r="A32" s="3" t="s">
        <v>193</v>
      </c>
      <c r="B32" s="3" t="s">
        <v>1</v>
      </c>
      <c r="C32" s="3" t="s">
        <v>197</v>
      </c>
      <c r="D32" s="4"/>
      <c r="E32" s="4"/>
    </row>
    <row r="33" spans="1:5">
      <c r="A33" s="3" t="s">
        <v>193</v>
      </c>
      <c r="B33" s="3" t="s">
        <v>1</v>
      </c>
      <c r="C33" s="3" t="s">
        <v>198</v>
      </c>
      <c r="D33" s="4"/>
      <c r="E33" s="4"/>
    </row>
    <row r="34" spans="1:5">
      <c r="A34" s="3" t="s">
        <v>193</v>
      </c>
      <c r="B34" s="3" t="s">
        <v>1</v>
      </c>
      <c r="C34" s="3" t="s">
        <v>199</v>
      </c>
      <c r="D34" s="4"/>
      <c r="E34" s="4"/>
    </row>
    <row r="35" spans="1:5">
      <c r="A35" s="3" t="s">
        <v>193</v>
      </c>
      <c r="B35" s="3" t="s">
        <v>1</v>
      </c>
      <c r="C35" s="3" t="s">
        <v>200</v>
      </c>
      <c r="D35" s="4"/>
      <c r="E35" s="4"/>
    </row>
    <row r="36" spans="1:5">
      <c r="A36" s="3" t="s">
        <v>193</v>
      </c>
      <c r="B36" s="3" t="s">
        <v>1</v>
      </c>
      <c r="C36" s="3" t="s">
        <v>201</v>
      </c>
      <c r="D36" s="4"/>
      <c r="E36" s="4"/>
    </row>
    <row r="37" spans="1:5">
      <c r="A37" s="3" t="s">
        <v>193</v>
      </c>
      <c r="B37" s="3" t="s">
        <v>1</v>
      </c>
      <c r="C37" s="3" t="s">
        <v>202</v>
      </c>
      <c r="D37" s="4"/>
      <c r="E37" s="4"/>
    </row>
    <row r="38" spans="1:5">
      <c r="A38" s="3" t="s">
        <v>193</v>
      </c>
      <c r="B38" s="3" t="s">
        <v>1</v>
      </c>
      <c r="C38" s="3" t="s">
        <v>203</v>
      </c>
      <c r="D38" s="4"/>
      <c r="E38" s="4"/>
    </row>
    <row r="39" spans="1:5">
      <c r="A39" s="3" t="s">
        <v>193</v>
      </c>
      <c r="B39" s="3" t="s">
        <v>1</v>
      </c>
      <c r="C39" s="3" t="s">
        <v>204</v>
      </c>
      <c r="D39" s="4"/>
      <c r="E39" s="4"/>
    </row>
    <row r="40" spans="1:5">
      <c r="A40" s="3" t="s">
        <v>193</v>
      </c>
      <c r="B40" s="3" t="s">
        <v>1</v>
      </c>
      <c r="C40" s="3" t="s">
        <v>0</v>
      </c>
      <c r="D40" s="4"/>
      <c r="E40" s="4"/>
    </row>
    <row r="41" spans="1:5">
      <c r="A41" s="3" t="s">
        <v>193</v>
      </c>
      <c r="B41" s="3" t="s">
        <v>1</v>
      </c>
      <c r="C41" s="3" t="s">
        <v>205</v>
      </c>
      <c r="D41" s="4"/>
      <c r="E41" s="4"/>
    </row>
    <row r="42" spans="1:5">
      <c r="A42" s="3" t="s">
        <v>193</v>
      </c>
      <c r="B42" s="3" t="s">
        <v>1</v>
      </c>
      <c r="C42" s="3" t="s">
        <v>206</v>
      </c>
      <c r="D42" s="4"/>
      <c r="E42" s="4"/>
    </row>
    <row r="43" spans="1:5">
      <c r="A43" s="3" t="s">
        <v>193</v>
      </c>
      <c r="B43" s="3" t="s">
        <v>1</v>
      </c>
      <c r="C43" s="3" t="s">
        <v>207</v>
      </c>
      <c r="D43" s="4"/>
      <c r="E43" s="4"/>
    </row>
    <row r="44" spans="1:5">
      <c r="A44" s="3" t="s">
        <v>193</v>
      </c>
      <c r="B44" s="3" t="s">
        <v>2</v>
      </c>
      <c r="C44" s="3" t="s">
        <v>194</v>
      </c>
      <c r="D44" s="4"/>
      <c r="E44" s="4"/>
    </row>
    <row r="45" spans="1:5">
      <c r="A45" s="3" t="s">
        <v>193</v>
      </c>
      <c r="B45" s="3" t="s">
        <v>2</v>
      </c>
      <c r="C45" s="3" t="s">
        <v>195</v>
      </c>
      <c r="D45" s="4"/>
      <c r="E45" s="4"/>
    </row>
    <row r="46" spans="1:5">
      <c r="A46" s="3" t="s">
        <v>193</v>
      </c>
      <c r="B46" s="3" t="s">
        <v>2</v>
      </c>
      <c r="C46" s="3" t="s">
        <v>196</v>
      </c>
      <c r="D46" s="4"/>
      <c r="E46" s="4"/>
    </row>
    <row r="47" spans="1:5">
      <c r="A47" s="3" t="s">
        <v>193</v>
      </c>
      <c r="B47" s="3" t="s">
        <v>2</v>
      </c>
      <c r="C47" s="3" t="s">
        <v>197</v>
      </c>
      <c r="D47" s="4"/>
      <c r="E47" s="4"/>
    </row>
    <row r="48" spans="1:5">
      <c r="A48" s="3" t="s">
        <v>193</v>
      </c>
      <c r="B48" s="3" t="s">
        <v>2</v>
      </c>
      <c r="C48" s="3" t="s">
        <v>198</v>
      </c>
      <c r="D48" s="4"/>
      <c r="E48" s="4"/>
    </row>
    <row r="49" spans="1:5">
      <c r="A49" s="3" t="s">
        <v>193</v>
      </c>
      <c r="B49" s="3" t="s">
        <v>2</v>
      </c>
      <c r="C49" s="3" t="s">
        <v>199</v>
      </c>
      <c r="D49" s="4"/>
      <c r="E49" s="4"/>
    </row>
    <row r="50" spans="1:5">
      <c r="A50" s="3" t="s">
        <v>193</v>
      </c>
      <c r="B50" s="3" t="s">
        <v>2</v>
      </c>
      <c r="C50" s="3" t="s">
        <v>200</v>
      </c>
      <c r="D50" s="4"/>
      <c r="E50" s="4"/>
    </row>
    <row r="51" spans="1:5">
      <c r="A51" s="3" t="s">
        <v>193</v>
      </c>
      <c r="B51" s="3" t="s">
        <v>2</v>
      </c>
      <c r="C51" s="3" t="s">
        <v>201</v>
      </c>
      <c r="D51" s="4"/>
      <c r="E51" s="4"/>
    </row>
    <row r="52" spans="1:5">
      <c r="A52" s="3" t="s">
        <v>193</v>
      </c>
      <c r="B52" s="3" t="s">
        <v>2</v>
      </c>
      <c r="C52" s="3" t="s">
        <v>202</v>
      </c>
      <c r="D52" s="4"/>
      <c r="E52" s="4"/>
    </row>
    <row r="53" spans="1:5">
      <c r="A53" s="3" t="s">
        <v>193</v>
      </c>
      <c r="B53" s="3" t="s">
        <v>2</v>
      </c>
      <c r="C53" s="3" t="s">
        <v>203</v>
      </c>
      <c r="D53" s="4"/>
      <c r="E53" s="4"/>
    </row>
    <row r="54" spans="1:5">
      <c r="A54" s="3" t="s">
        <v>193</v>
      </c>
      <c r="B54" s="3" t="s">
        <v>2</v>
      </c>
      <c r="C54" s="3" t="s">
        <v>204</v>
      </c>
      <c r="D54" s="4"/>
      <c r="E54" s="4"/>
    </row>
    <row r="55" spans="1:5">
      <c r="A55" s="3" t="s">
        <v>193</v>
      </c>
      <c r="B55" s="3" t="s">
        <v>2</v>
      </c>
      <c r="C55" s="3" t="s">
        <v>0</v>
      </c>
      <c r="D55" s="4"/>
      <c r="E55" s="4"/>
    </row>
    <row r="56" spans="1:5">
      <c r="A56" s="3" t="s">
        <v>193</v>
      </c>
      <c r="B56" s="3" t="s">
        <v>2</v>
      </c>
      <c r="C56" s="3" t="s">
        <v>205</v>
      </c>
      <c r="D56" s="4"/>
      <c r="E56" s="4"/>
    </row>
    <row r="57" spans="1:5">
      <c r="A57" s="3" t="s">
        <v>193</v>
      </c>
      <c r="B57" s="3" t="s">
        <v>2</v>
      </c>
      <c r="C57" s="3" t="s">
        <v>206</v>
      </c>
      <c r="D57" s="4"/>
      <c r="E57" s="4"/>
    </row>
    <row r="58" spans="1:5">
      <c r="A58" s="3" t="s">
        <v>193</v>
      </c>
      <c r="B58" s="3" t="s">
        <v>2</v>
      </c>
      <c r="C58" s="3" t="s">
        <v>207</v>
      </c>
      <c r="D58" s="4"/>
      <c r="E58" s="4"/>
    </row>
    <row r="59" spans="1:5">
      <c r="A59" s="3" t="s">
        <v>193</v>
      </c>
      <c r="B59" s="3" t="s">
        <v>3</v>
      </c>
      <c r="C59" s="3" t="s">
        <v>194</v>
      </c>
      <c r="D59" s="4"/>
      <c r="E59" s="4"/>
    </row>
    <row r="60" spans="1:5">
      <c r="A60" s="3" t="s">
        <v>193</v>
      </c>
      <c r="B60" s="3" t="s">
        <v>3</v>
      </c>
      <c r="C60" s="3" t="s">
        <v>195</v>
      </c>
      <c r="D60" s="4"/>
      <c r="E60" s="4"/>
    </row>
    <row r="61" spans="1:5">
      <c r="A61" s="3" t="s">
        <v>193</v>
      </c>
      <c r="B61" s="3" t="s">
        <v>3</v>
      </c>
      <c r="C61" s="3" t="s">
        <v>196</v>
      </c>
      <c r="D61" s="4"/>
      <c r="E61" s="4"/>
    </row>
    <row r="62" spans="1:5">
      <c r="A62" s="3" t="s">
        <v>193</v>
      </c>
      <c r="B62" s="3" t="s">
        <v>3</v>
      </c>
      <c r="C62" s="3" t="s">
        <v>197</v>
      </c>
      <c r="D62" s="4"/>
      <c r="E62" s="4"/>
    </row>
    <row r="63" spans="1:5">
      <c r="A63" s="3" t="s">
        <v>193</v>
      </c>
      <c r="B63" s="3" t="s">
        <v>3</v>
      </c>
      <c r="C63" s="3" t="s">
        <v>198</v>
      </c>
      <c r="D63" s="4"/>
      <c r="E63" s="4"/>
    </row>
    <row r="64" spans="1:5">
      <c r="A64" s="3" t="s">
        <v>193</v>
      </c>
      <c r="B64" s="3" t="s">
        <v>3</v>
      </c>
      <c r="C64" s="3" t="s">
        <v>199</v>
      </c>
      <c r="D64" s="4"/>
      <c r="E64" s="4"/>
    </row>
    <row r="65" spans="1:66">
      <c r="A65" s="3" t="s">
        <v>193</v>
      </c>
      <c r="B65" s="3" t="s">
        <v>3</v>
      </c>
      <c r="C65" s="3" t="s">
        <v>200</v>
      </c>
      <c r="D65" s="4"/>
      <c r="E65" s="4"/>
    </row>
    <row r="66" spans="1:66">
      <c r="A66" s="3" t="s">
        <v>193</v>
      </c>
      <c r="B66" s="3" t="s">
        <v>3</v>
      </c>
      <c r="C66" s="3" t="s">
        <v>201</v>
      </c>
      <c r="D66" s="4"/>
      <c r="E66" s="4"/>
    </row>
    <row r="67" spans="1:66">
      <c r="A67" s="3" t="s">
        <v>193</v>
      </c>
      <c r="B67" s="3" t="s">
        <v>3</v>
      </c>
      <c r="C67" s="3" t="s">
        <v>202</v>
      </c>
      <c r="D67" s="4"/>
      <c r="E67" s="4"/>
    </row>
    <row r="68" spans="1:66">
      <c r="A68" s="3" t="s">
        <v>193</v>
      </c>
      <c r="B68" s="3" t="s">
        <v>3</v>
      </c>
      <c r="C68" s="3" t="s">
        <v>203</v>
      </c>
      <c r="D68" s="4"/>
      <c r="E68" s="4"/>
    </row>
    <row r="69" spans="1:66">
      <c r="A69" s="3" t="s">
        <v>193</v>
      </c>
      <c r="B69" s="3" t="s">
        <v>3</v>
      </c>
      <c r="C69" s="3" t="s">
        <v>204</v>
      </c>
      <c r="D69" s="4"/>
      <c r="E69" s="4"/>
    </row>
    <row r="70" spans="1:66">
      <c r="A70" s="3" t="s">
        <v>193</v>
      </c>
      <c r="B70" s="3" t="s">
        <v>3</v>
      </c>
      <c r="C70" s="3" t="s">
        <v>0</v>
      </c>
      <c r="D70" s="4"/>
      <c r="E70" s="4"/>
    </row>
    <row r="71" spans="1:66">
      <c r="A71" s="3" t="s">
        <v>193</v>
      </c>
      <c r="B71" s="3" t="s">
        <v>3</v>
      </c>
      <c r="C71" s="3" t="s">
        <v>205</v>
      </c>
      <c r="D71" s="4"/>
      <c r="E71" s="4"/>
    </row>
    <row r="72" spans="1:66">
      <c r="A72" s="3" t="s">
        <v>193</v>
      </c>
      <c r="B72" s="3" t="s">
        <v>3</v>
      </c>
      <c r="C72" s="3" t="s">
        <v>206</v>
      </c>
      <c r="D72" s="4"/>
      <c r="E72" s="4"/>
    </row>
    <row r="73" spans="1:66">
      <c r="A73" s="3" t="s">
        <v>193</v>
      </c>
      <c r="B73" s="3" t="s">
        <v>3</v>
      </c>
      <c r="C73" s="3" t="s">
        <v>207</v>
      </c>
      <c r="D73" s="4"/>
      <c r="E73" s="4"/>
    </row>
    <row r="74" spans="1:66">
      <c r="A74" s="3" t="s">
        <v>4</v>
      </c>
      <c r="B74" s="3" t="s">
        <v>12</v>
      </c>
      <c r="C74" s="3" t="s">
        <v>208</v>
      </c>
      <c r="D74" s="3" t="s">
        <v>209</v>
      </c>
      <c r="E74" s="3" t="s">
        <v>210</v>
      </c>
      <c r="F74" s="3" t="s">
        <v>211</v>
      </c>
      <c r="G74" s="3" t="s">
        <v>212</v>
      </c>
      <c r="H74" s="3" t="s">
        <v>213</v>
      </c>
      <c r="I74" s="3" t="s">
        <v>214</v>
      </c>
      <c r="J74" s="3" t="s">
        <v>215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223</v>
      </c>
      <c r="S74" s="3" t="s">
        <v>224</v>
      </c>
      <c r="T74" s="3" t="s">
        <v>225</v>
      </c>
      <c r="U74" s="3" t="s">
        <v>226</v>
      </c>
      <c r="V74" s="3" t="s">
        <v>227</v>
      </c>
      <c r="W74" s="3" t="s">
        <v>228</v>
      </c>
      <c r="X74" s="3" t="s">
        <v>229</v>
      </c>
      <c r="Y74" s="3" t="s">
        <v>230</v>
      </c>
      <c r="Z74" s="3" t="s">
        <v>231</v>
      </c>
      <c r="AA74" s="3" t="s">
        <v>232</v>
      </c>
      <c r="AB74" s="3" t="s">
        <v>233</v>
      </c>
      <c r="AC74" s="3" t="s">
        <v>234</v>
      </c>
      <c r="AD74" s="3" t="s">
        <v>235</v>
      </c>
      <c r="AE74" s="3" t="s">
        <v>236</v>
      </c>
      <c r="AF74" s="3" t="s">
        <v>237</v>
      </c>
      <c r="AG74" s="3" t="s">
        <v>238</v>
      </c>
      <c r="AH74" s="3" t="s">
        <v>239</v>
      </c>
      <c r="AI74" s="3" t="s">
        <v>240</v>
      </c>
      <c r="AJ74" s="3" t="s">
        <v>241</v>
      </c>
      <c r="AK74" s="3" t="s">
        <v>242</v>
      </c>
      <c r="AL74" s="3" t="s">
        <v>243</v>
      </c>
      <c r="AM74" s="3" t="s">
        <v>244</v>
      </c>
      <c r="AN74" s="3" t="s">
        <v>245</v>
      </c>
      <c r="AO74" s="3" t="s">
        <v>246</v>
      </c>
      <c r="AP74" s="3" t="s">
        <v>247</v>
      </c>
      <c r="AQ74" s="3" t="s">
        <v>248</v>
      </c>
      <c r="AR74" s="3" t="s">
        <v>249</v>
      </c>
      <c r="AS74" s="3" t="s">
        <v>250</v>
      </c>
      <c r="AT74" s="3" t="s">
        <v>251</v>
      </c>
      <c r="AU74" s="3" t="s">
        <v>252</v>
      </c>
      <c r="AV74" s="3" t="s">
        <v>253</v>
      </c>
      <c r="AW74" s="3" t="s">
        <v>254</v>
      </c>
      <c r="AX74" s="3" t="s">
        <v>255</v>
      </c>
      <c r="AY74" s="3" t="s">
        <v>256</v>
      </c>
      <c r="AZ74" s="3" t="s">
        <v>257</v>
      </c>
      <c r="BA74" s="3" t="s">
        <v>258</v>
      </c>
      <c r="BB74" s="3" t="s">
        <v>259</v>
      </c>
      <c r="BC74" s="3" t="s">
        <v>260</v>
      </c>
      <c r="BD74" s="3" t="s">
        <v>261</v>
      </c>
      <c r="BE74" s="3" t="s">
        <v>262</v>
      </c>
      <c r="BF74" s="3" t="s">
        <v>263</v>
      </c>
      <c r="BG74" s="3" t="s">
        <v>264</v>
      </c>
      <c r="BH74" s="3" t="s">
        <v>265</v>
      </c>
      <c r="BI74" s="3" t="s">
        <v>266</v>
      </c>
      <c r="BJ74" s="3" t="s">
        <v>267</v>
      </c>
      <c r="BK74" s="3" t="s">
        <v>268</v>
      </c>
      <c r="BL74" s="3" t="s">
        <v>269</v>
      </c>
      <c r="BM74" s="3" t="s">
        <v>270</v>
      </c>
      <c r="BN74" s="3" t="s">
        <v>271</v>
      </c>
    </row>
    <row r="75" spans="1:66">
      <c r="A75" s="3" t="s">
        <v>272</v>
      </c>
      <c r="B75" s="3" t="s">
        <v>70</v>
      </c>
      <c r="C75" s="4"/>
      <c r="D75" s="4"/>
      <c r="Y75" s="4"/>
      <c r="BA75" s="4"/>
      <c r="BC75" s="4"/>
      <c r="BI75" s="4"/>
      <c r="BJ75" s="4"/>
      <c r="BK75" s="4"/>
      <c r="BL75" s="4"/>
      <c r="BM75" s="4"/>
      <c r="BN75" s="4"/>
    </row>
    <row r="76" spans="1:66">
      <c r="A76" s="3" t="s">
        <v>272</v>
      </c>
      <c r="B76" s="3" t="s">
        <v>1</v>
      </c>
      <c r="C76" s="4"/>
      <c r="D76" s="4"/>
      <c r="F76" s="4"/>
      <c r="H76" s="4"/>
      <c r="J76" s="4"/>
      <c r="L76" s="4"/>
      <c r="N76" s="4"/>
      <c r="P76" s="4"/>
      <c r="R76" s="4"/>
      <c r="T76" s="4"/>
      <c r="V76" s="4"/>
      <c r="W76" s="4"/>
      <c r="Y76" s="4"/>
      <c r="AA76" s="4"/>
      <c r="AC76" s="4"/>
      <c r="AE76" s="4"/>
      <c r="AI76" s="4"/>
      <c r="AM76" s="4"/>
      <c r="AO76" s="4"/>
      <c r="AQ76" s="4"/>
      <c r="AU76" s="4"/>
      <c r="AW76" s="4"/>
      <c r="AY76" s="4"/>
      <c r="BA76" s="4"/>
      <c r="BC76" s="4"/>
      <c r="BE76" s="4"/>
      <c r="BG76" s="4"/>
      <c r="BI76" s="4"/>
      <c r="BJ76" s="4"/>
      <c r="BK76" s="4"/>
      <c r="BL76" s="4"/>
      <c r="BM76" s="4"/>
      <c r="BN76" s="4"/>
    </row>
    <row r="77" spans="1:66">
      <c r="A77" s="3" t="s">
        <v>272</v>
      </c>
      <c r="B77" s="3" t="s">
        <v>2</v>
      </c>
      <c r="C77" s="4"/>
      <c r="D77" s="4"/>
      <c r="F77" s="4"/>
      <c r="H77" s="4"/>
      <c r="J77" s="4"/>
      <c r="L77" s="4"/>
      <c r="N77" s="4"/>
      <c r="P77" s="4"/>
      <c r="R77" s="4"/>
      <c r="T77" s="4"/>
      <c r="U77" s="4"/>
      <c r="V77" s="4"/>
      <c r="W77" s="4"/>
      <c r="Y77" s="4"/>
      <c r="AA77" s="4"/>
      <c r="AC77" s="4"/>
      <c r="AE77" s="4"/>
      <c r="AG77" s="4"/>
      <c r="AI77" s="4"/>
      <c r="AK77" s="4"/>
      <c r="AM77" s="4"/>
      <c r="AO77" s="4"/>
      <c r="AQ77" s="4"/>
      <c r="AS77" s="4"/>
      <c r="AU77" s="4"/>
      <c r="AW77" s="4"/>
      <c r="AY77" s="4"/>
      <c r="BA77" s="4"/>
      <c r="BC77" s="4"/>
      <c r="BE77" s="4"/>
      <c r="BG77" s="4"/>
      <c r="BI77" s="4"/>
      <c r="BJ77" s="4"/>
      <c r="BK77" s="4"/>
      <c r="BL77" s="4"/>
      <c r="BM77" s="4"/>
      <c r="BN77" s="4"/>
    </row>
    <row r="78" spans="1:66">
      <c r="A78" s="3" t="s">
        <v>272</v>
      </c>
      <c r="B78" s="3" t="s">
        <v>3</v>
      </c>
      <c r="C78" s="4"/>
      <c r="D78" s="4"/>
      <c r="F78" s="4"/>
      <c r="H78" s="4"/>
      <c r="J78" s="4"/>
      <c r="L78" s="4"/>
      <c r="N78" s="4"/>
      <c r="P78" s="4"/>
      <c r="R78" s="4"/>
      <c r="T78" s="4"/>
      <c r="U78" s="4"/>
      <c r="V78" s="4"/>
      <c r="W78" s="4"/>
      <c r="Y78" s="4"/>
      <c r="AA78" s="4"/>
      <c r="AC78" s="4"/>
      <c r="AE78" s="4"/>
      <c r="AG78" s="4"/>
      <c r="AI78" s="4"/>
      <c r="AK78" s="4"/>
      <c r="AM78" s="4"/>
      <c r="AO78" s="4"/>
      <c r="AQ78" s="4"/>
      <c r="AS78" s="4"/>
      <c r="AU78" s="4"/>
      <c r="AW78" s="4"/>
      <c r="AY78" s="4"/>
      <c r="BA78" s="4"/>
      <c r="BC78" s="4"/>
      <c r="BE78" s="4"/>
      <c r="BG78" s="4"/>
      <c r="BI78" s="4"/>
      <c r="BJ78" s="4"/>
      <c r="BK78" s="4"/>
      <c r="BL78" s="4"/>
      <c r="BM78" s="4"/>
      <c r="BN78" s="4"/>
    </row>
    <row r="79" spans="1:66">
      <c r="A79" s="3" t="s">
        <v>4</v>
      </c>
      <c r="B79" s="3" t="s">
        <v>12</v>
      </c>
      <c r="C79" s="3" t="s">
        <v>273</v>
      </c>
      <c r="D79" s="3" t="s">
        <v>274</v>
      </c>
      <c r="E79" s="3" t="s">
        <v>275</v>
      </c>
      <c r="F79" s="3" t="s">
        <v>276</v>
      </c>
      <c r="G79" s="3" t="s">
        <v>277</v>
      </c>
      <c r="H79" s="3" t="s">
        <v>278</v>
      </c>
      <c r="I79" s="3" t="s">
        <v>279</v>
      </c>
      <c r="J79" s="3" t="s">
        <v>280</v>
      </c>
      <c r="K79" s="3" t="s">
        <v>281</v>
      </c>
      <c r="L79" s="3" t="s">
        <v>282</v>
      </c>
      <c r="M79" s="3" t="s">
        <v>283</v>
      </c>
      <c r="N79" s="3" t="s">
        <v>284</v>
      </c>
      <c r="O79" s="3" t="s">
        <v>285</v>
      </c>
      <c r="P79" s="3" t="s">
        <v>286</v>
      </c>
      <c r="Q79" s="3" t="s">
        <v>210</v>
      </c>
      <c r="R79" s="3" t="s">
        <v>287</v>
      </c>
      <c r="S79" s="3" t="s">
        <v>288</v>
      </c>
      <c r="T79" s="3" t="s">
        <v>289</v>
      </c>
      <c r="U79" s="3" t="s">
        <v>290</v>
      </c>
      <c r="V79" s="3" t="s">
        <v>291</v>
      </c>
      <c r="W79" s="3" t="s">
        <v>292</v>
      </c>
      <c r="X79" s="3" t="s">
        <v>293</v>
      </c>
      <c r="Y79" s="3" t="s">
        <v>294</v>
      </c>
      <c r="Z79" s="3" t="s">
        <v>295</v>
      </c>
      <c r="AA79" s="3" t="s">
        <v>296</v>
      </c>
      <c r="AB79" s="3" t="s">
        <v>297</v>
      </c>
      <c r="AC79" s="3" t="s">
        <v>298</v>
      </c>
      <c r="AD79" s="3" t="s">
        <v>299</v>
      </c>
      <c r="AE79" s="3" t="s">
        <v>300</v>
      </c>
      <c r="AF79" s="3" t="s">
        <v>301</v>
      </c>
      <c r="AG79" s="3" t="s">
        <v>302</v>
      </c>
      <c r="AH79" s="3" t="s">
        <v>303</v>
      </c>
      <c r="AI79" s="3" t="s">
        <v>304</v>
      </c>
      <c r="AJ79" s="3" t="s">
        <v>305</v>
      </c>
      <c r="AK79" s="3" t="s">
        <v>306</v>
      </c>
      <c r="AL79" s="3" t="s">
        <v>307</v>
      </c>
      <c r="AM79" s="3" t="s">
        <v>308</v>
      </c>
      <c r="AN79" s="3" t="s">
        <v>309</v>
      </c>
      <c r="AO79" s="3" t="s">
        <v>310</v>
      </c>
      <c r="AP79" s="3" t="s">
        <v>311</v>
      </c>
      <c r="AQ79" s="3" t="s">
        <v>312</v>
      </c>
      <c r="AR79" s="3" t="s">
        <v>313</v>
      </c>
      <c r="AS79" s="3" t="s">
        <v>314</v>
      </c>
      <c r="AT79" s="3" t="s">
        <v>315</v>
      </c>
      <c r="AU79" s="3" t="s">
        <v>316</v>
      </c>
      <c r="AV79" s="3" t="s">
        <v>317</v>
      </c>
      <c r="AW79" s="3" t="s">
        <v>318</v>
      </c>
    </row>
    <row r="80" spans="1:66">
      <c r="A80" s="3" t="s">
        <v>319</v>
      </c>
      <c r="B80" s="3" t="s">
        <v>70</v>
      </c>
      <c r="C80" s="4"/>
      <c r="H80" s="4"/>
      <c r="L80" s="4"/>
      <c r="N80" s="4"/>
      <c r="P80" s="4"/>
      <c r="R80" s="4"/>
      <c r="S80" s="4"/>
      <c r="T80" s="4"/>
      <c r="U80" s="4"/>
      <c r="V80" s="4"/>
      <c r="W80" s="4"/>
      <c r="Z80" s="4"/>
      <c r="AC80" s="4"/>
      <c r="AD80" s="4"/>
      <c r="AE80" s="4"/>
      <c r="AF80" s="4"/>
      <c r="AH80" s="4"/>
      <c r="AK80" s="4"/>
      <c r="AL80" s="4"/>
      <c r="AM80" s="4"/>
      <c r="AN80" s="4"/>
      <c r="AP80" s="4"/>
      <c r="AR80" s="4"/>
      <c r="AS80" s="4"/>
      <c r="AU80" s="4"/>
    </row>
    <row r="81" spans="1:85">
      <c r="A81" s="3" t="s">
        <v>319</v>
      </c>
      <c r="B81" s="3" t="s">
        <v>1</v>
      </c>
      <c r="C81" s="4"/>
      <c r="H81" s="4"/>
      <c r="J81" s="4"/>
      <c r="L81" s="4"/>
      <c r="N81" s="4"/>
      <c r="P81" s="4"/>
      <c r="R81" s="4"/>
      <c r="S81" s="4"/>
      <c r="T81" s="4"/>
      <c r="U81" s="4"/>
      <c r="V81" s="4"/>
      <c r="W81" s="4"/>
      <c r="Z81" s="4"/>
      <c r="AC81" s="4"/>
      <c r="AD81" s="4"/>
      <c r="AE81" s="4"/>
      <c r="AF81" s="4"/>
      <c r="AH81" s="4"/>
      <c r="AK81" s="4"/>
      <c r="AL81" s="4"/>
      <c r="AM81" s="4"/>
      <c r="AN81" s="4"/>
      <c r="AP81" s="4"/>
      <c r="AR81" s="4"/>
      <c r="AS81" s="4"/>
      <c r="AU81" s="4"/>
    </row>
    <row r="82" spans="1:85">
      <c r="A82" s="3" t="s">
        <v>319</v>
      </c>
      <c r="B82" s="3" t="s">
        <v>2</v>
      </c>
      <c r="C82" s="4"/>
      <c r="D82" s="4"/>
      <c r="F82" s="4"/>
      <c r="H82" s="4"/>
      <c r="J82" s="4"/>
      <c r="L82" s="4"/>
      <c r="N82" s="4"/>
      <c r="P82" s="4"/>
      <c r="R82" s="4"/>
      <c r="S82" s="4"/>
      <c r="T82" s="4"/>
      <c r="U82" s="4"/>
      <c r="V82" s="4"/>
      <c r="W82" s="4"/>
      <c r="Z82" s="4"/>
      <c r="AC82" s="4"/>
      <c r="AD82" s="4"/>
      <c r="AE82" s="4"/>
      <c r="AF82" s="4"/>
      <c r="AH82" s="4"/>
      <c r="AK82" s="4"/>
      <c r="AL82" s="4"/>
      <c r="AM82" s="4"/>
      <c r="AN82" s="4"/>
      <c r="AP82" s="4"/>
      <c r="AR82" s="4"/>
      <c r="AS82" s="4"/>
      <c r="AU82" s="4"/>
    </row>
    <row r="83" spans="1:85">
      <c r="A83" s="3" t="s">
        <v>319</v>
      </c>
      <c r="B83" s="3" t="s">
        <v>3</v>
      </c>
      <c r="C83" s="4"/>
      <c r="D83" s="4"/>
      <c r="F83" s="4"/>
      <c r="H83" s="4"/>
      <c r="J83" s="4"/>
      <c r="L83" s="4"/>
      <c r="N83" s="4"/>
      <c r="P83" s="4"/>
      <c r="R83" s="4"/>
      <c r="S83" s="4"/>
      <c r="T83" s="4"/>
      <c r="U83" s="4"/>
      <c r="V83" s="4"/>
      <c r="W83" s="4"/>
      <c r="Z83" s="4"/>
      <c r="AC83" s="4"/>
      <c r="AD83" s="4"/>
      <c r="AE83" s="4"/>
      <c r="AF83" s="4"/>
      <c r="AH83" s="4"/>
      <c r="AK83" s="4"/>
      <c r="AL83" s="4"/>
      <c r="AM83" s="4"/>
      <c r="AN83" s="4"/>
      <c r="AP83" s="4"/>
      <c r="AR83" s="4"/>
      <c r="AS83" s="4"/>
      <c r="AU83" s="4"/>
    </row>
    <row r="84" spans="1:85">
      <c r="A84" s="3" t="s">
        <v>4</v>
      </c>
      <c r="B84" s="3" t="s">
        <v>12</v>
      </c>
      <c r="C84" s="3" t="s">
        <v>320</v>
      </c>
      <c r="D84" s="3" t="s">
        <v>321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335</v>
      </c>
      <c r="S84" s="3" t="s">
        <v>336</v>
      </c>
      <c r="T84" s="3" t="s">
        <v>337</v>
      </c>
      <c r="U84" s="3" t="s">
        <v>338</v>
      </c>
      <c r="V84" s="3" t="s">
        <v>339</v>
      </c>
      <c r="W84" s="3" t="s">
        <v>340</v>
      </c>
      <c r="X84" s="3" t="s">
        <v>341</v>
      </c>
      <c r="Y84" s="3" t="s">
        <v>342</v>
      </c>
      <c r="Z84" s="3" t="s">
        <v>343</v>
      </c>
      <c r="AA84" s="3" t="s">
        <v>344</v>
      </c>
      <c r="AB84" s="3" t="s">
        <v>345</v>
      </c>
      <c r="AC84" s="3" t="s">
        <v>346</v>
      </c>
      <c r="AD84" s="3" t="s">
        <v>347</v>
      </c>
      <c r="AE84" s="3" t="s">
        <v>348</v>
      </c>
      <c r="AF84" s="3" t="s">
        <v>349</v>
      </c>
      <c r="AG84" s="3" t="s">
        <v>350</v>
      </c>
      <c r="AH84" s="3" t="s">
        <v>351</v>
      </c>
      <c r="AI84" s="3" t="s">
        <v>352</v>
      </c>
      <c r="AJ84" s="3" t="s">
        <v>353</v>
      </c>
      <c r="AK84" s="3" t="s">
        <v>354</v>
      </c>
      <c r="AL84" s="3" t="s">
        <v>355</v>
      </c>
      <c r="AM84" s="3" t="s">
        <v>356</v>
      </c>
      <c r="AN84" s="3" t="s">
        <v>357</v>
      </c>
      <c r="AO84" s="3" t="s">
        <v>358</v>
      </c>
      <c r="AP84" s="3" t="s">
        <v>359</v>
      </c>
      <c r="AQ84" s="3" t="s">
        <v>360</v>
      </c>
      <c r="AR84" s="3" t="s">
        <v>361</v>
      </c>
      <c r="AS84" s="3" t="s">
        <v>362</v>
      </c>
      <c r="AT84" s="3" t="s">
        <v>363</v>
      </c>
      <c r="AU84" s="3" t="s">
        <v>364</v>
      </c>
      <c r="AV84" s="3" t="s">
        <v>365</v>
      </c>
      <c r="AW84" s="3" t="s">
        <v>366</v>
      </c>
      <c r="AX84" s="3" t="s">
        <v>367</v>
      </c>
      <c r="AY84" s="3" t="s">
        <v>368</v>
      </c>
      <c r="AZ84" s="3" t="s">
        <v>369</v>
      </c>
      <c r="BA84" s="3" t="s">
        <v>370</v>
      </c>
      <c r="BB84" s="3" t="s">
        <v>371</v>
      </c>
      <c r="BC84" s="3" t="s">
        <v>372</v>
      </c>
      <c r="BD84" s="3" t="s">
        <v>373</v>
      </c>
      <c r="BE84" s="3" t="s">
        <v>374</v>
      </c>
      <c r="BF84" s="3" t="s">
        <v>375</v>
      </c>
      <c r="BG84" s="3" t="s">
        <v>376</v>
      </c>
      <c r="BH84" s="3" t="s">
        <v>377</v>
      </c>
      <c r="BI84" s="3" t="s">
        <v>378</v>
      </c>
      <c r="BJ84" s="3" t="s">
        <v>379</v>
      </c>
      <c r="BK84" s="3" t="s">
        <v>380</v>
      </c>
      <c r="BL84" s="3" t="s">
        <v>381</v>
      </c>
      <c r="BM84" s="3" t="s">
        <v>382</v>
      </c>
      <c r="BN84" s="3" t="s">
        <v>383</v>
      </c>
      <c r="BO84" s="3" t="s">
        <v>384</v>
      </c>
      <c r="BP84" s="3" t="s">
        <v>385</v>
      </c>
      <c r="BQ84" s="3" t="s">
        <v>386</v>
      </c>
      <c r="BR84" s="3" t="s">
        <v>387</v>
      </c>
      <c r="BS84" s="3" t="s">
        <v>388</v>
      </c>
      <c r="BT84" s="3" t="s">
        <v>389</v>
      </c>
      <c r="BU84" s="3" t="s">
        <v>390</v>
      </c>
      <c r="BV84" s="3" t="s">
        <v>391</v>
      </c>
      <c r="BW84" s="3" t="s">
        <v>392</v>
      </c>
      <c r="BX84" s="3" t="s">
        <v>393</v>
      </c>
      <c r="BY84" s="3" t="s">
        <v>394</v>
      </c>
      <c r="BZ84" s="3" t="s">
        <v>395</v>
      </c>
      <c r="CA84" s="3" t="s">
        <v>396</v>
      </c>
      <c r="CB84" s="3" t="s">
        <v>397</v>
      </c>
      <c r="CC84" s="3" t="s">
        <v>398</v>
      </c>
      <c r="CD84" s="3" t="s">
        <v>399</v>
      </c>
      <c r="CE84" s="3" t="s">
        <v>400</v>
      </c>
      <c r="CF84" s="3" t="s">
        <v>401</v>
      </c>
      <c r="CG84" s="3" t="s">
        <v>402</v>
      </c>
    </row>
    <row r="85" spans="1:85">
      <c r="A85" s="3" t="s">
        <v>403</v>
      </c>
      <c r="B85" s="3" t="s">
        <v>70</v>
      </c>
      <c r="C85" s="4"/>
      <c r="D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E85" s="4"/>
      <c r="AJ85" s="4"/>
      <c r="AL85" s="4"/>
      <c r="AN85" s="4"/>
      <c r="AP85" s="4"/>
      <c r="AR85" s="4"/>
      <c r="AT85" s="4"/>
      <c r="AZ85" s="4"/>
      <c r="BB85" s="4"/>
      <c r="BD85" s="4"/>
      <c r="BE85" s="4"/>
      <c r="BF85" s="4"/>
      <c r="BI85" s="4"/>
      <c r="BJ85" s="4"/>
      <c r="BK85" s="4"/>
      <c r="BN85" s="4"/>
      <c r="BO85" s="4"/>
      <c r="BP85" s="4"/>
      <c r="BQ85" s="4"/>
      <c r="BR85" s="4"/>
      <c r="BS85" s="4"/>
      <c r="BT85" s="5"/>
      <c r="BX85" s="4"/>
      <c r="CB85" s="4"/>
      <c r="CC85" s="4"/>
      <c r="CD85" s="4"/>
      <c r="CE85" s="4"/>
      <c r="CF85" s="4"/>
      <c r="CG85" s="4"/>
    </row>
    <row r="86" spans="1:85">
      <c r="A86" s="3" t="s">
        <v>403</v>
      </c>
      <c r="B86" s="3" t="s">
        <v>1</v>
      </c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E86" s="4"/>
      <c r="BF86" s="4"/>
      <c r="BG86" s="4"/>
      <c r="BI86" s="4"/>
      <c r="BJ86" s="4"/>
      <c r="BK86" s="4"/>
      <c r="BN86" s="4"/>
      <c r="BO86" s="4"/>
      <c r="BP86" s="4"/>
      <c r="BQ86" s="4"/>
      <c r="BR86" s="4"/>
      <c r="BS86" s="4"/>
      <c r="BT86" s="5"/>
      <c r="BV86" s="5"/>
      <c r="BX86" s="4"/>
      <c r="BZ86" s="4"/>
      <c r="CB86" s="4"/>
      <c r="CC86" s="4"/>
      <c r="CD86" s="4"/>
      <c r="CE86" s="4"/>
      <c r="CF86" s="4"/>
      <c r="CG86" s="4"/>
    </row>
    <row r="87" spans="1:85">
      <c r="A87" s="3" t="s">
        <v>403</v>
      </c>
      <c r="B87" s="3" t="s">
        <v>2</v>
      </c>
      <c r="C87" s="4"/>
      <c r="D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G87" s="4"/>
      <c r="AI87" s="4"/>
      <c r="AJ87" s="4"/>
      <c r="AK87" s="4"/>
      <c r="AL87" s="4"/>
      <c r="AN87" s="4"/>
      <c r="AP87" s="4"/>
      <c r="AR87" s="4"/>
      <c r="AT87" s="4"/>
      <c r="AV87" s="4"/>
      <c r="AX87" s="4"/>
      <c r="AZ87" s="4"/>
      <c r="BB87" s="4"/>
      <c r="BD87" s="4"/>
      <c r="BE87" s="4"/>
      <c r="BF87" s="4"/>
      <c r="BG87" s="4"/>
      <c r="BI87" s="4"/>
      <c r="BJ87" s="4"/>
      <c r="BK87" s="4"/>
      <c r="BL87" s="4"/>
      <c r="BN87" s="4"/>
      <c r="BO87" s="4"/>
      <c r="BP87" s="4"/>
      <c r="BQ87" s="4"/>
      <c r="BR87" s="4"/>
      <c r="BS87" s="4"/>
      <c r="BT87" s="5"/>
      <c r="BV87" s="5"/>
      <c r="BX87" s="4"/>
      <c r="BZ87" s="4"/>
      <c r="CB87" s="4"/>
      <c r="CC87" s="4"/>
      <c r="CD87" s="4"/>
      <c r="CE87" s="4"/>
      <c r="CF87" s="4"/>
      <c r="CG87" s="4"/>
    </row>
    <row r="88" spans="1:85">
      <c r="A88" s="3" t="s">
        <v>403</v>
      </c>
      <c r="B88" s="3" t="s">
        <v>3</v>
      </c>
      <c r="C88" s="4"/>
      <c r="D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G88" s="4"/>
      <c r="AI88" s="4"/>
      <c r="AJ88" s="4"/>
      <c r="AK88" s="4"/>
      <c r="AL88" s="4"/>
      <c r="AN88" s="4"/>
      <c r="AP88" s="4"/>
      <c r="AR88" s="4"/>
      <c r="AT88" s="4"/>
      <c r="AV88" s="4"/>
      <c r="AX88" s="4"/>
      <c r="AZ88" s="4"/>
      <c r="BB88" s="4"/>
      <c r="BD88" s="4"/>
      <c r="BE88" s="4"/>
      <c r="BF88" s="4"/>
      <c r="BG88" s="4"/>
      <c r="BI88" s="4"/>
      <c r="BJ88" s="4"/>
      <c r="BK88" s="4"/>
      <c r="BL88" s="4"/>
      <c r="BN88" s="4"/>
      <c r="BO88" s="4"/>
      <c r="BP88" s="4"/>
      <c r="BQ88" s="4"/>
      <c r="BR88" s="4"/>
      <c r="BS88" s="4"/>
      <c r="BT88" s="5"/>
      <c r="BV88" s="5"/>
      <c r="BX88" s="4"/>
      <c r="BZ88" s="4"/>
      <c r="CB88" s="4"/>
      <c r="CC88" s="4"/>
      <c r="CD88" s="4"/>
      <c r="CE88" s="4"/>
      <c r="CF88" s="4"/>
      <c r="CG88" s="4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1B99-B8E8-403F-8F84-A39ACC6092B4}">
  <dimension ref="A1:DO88"/>
  <sheetViews>
    <sheetView workbookViewId="0"/>
  </sheetViews>
  <sheetFormatPr defaultColWidth="8.875" defaultRowHeight="18.75"/>
  <cols>
    <col min="1" max="16384" width="8.875" style="3"/>
  </cols>
  <sheetData>
    <row r="1" spans="1:119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119">
      <c r="A2" s="3" t="s">
        <v>10</v>
      </c>
      <c r="B2" s="3" t="s">
        <v>412</v>
      </c>
      <c r="C2" s="3" t="s">
        <v>408</v>
      </c>
      <c r="E2" s="3" t="s">
        <v>415</v>
      </c>
      <c r="F2" s="3" t="s">
        <v>11</v>
      </c>
    </row>
    <row r="3" spans="1:119">
      <c r="A3" s="3" t="s">
        <v>4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9" t="s">
        <v>34</v>
      </c>
      <c r="Y3" s="10" t="s">
        <v>35</v>
      </c>
      <c r="Z3" s="10" t="s">
        <v>36</v>
      </c>
      <c r="AA3" s="11" t="s">
        <v>37</v>
      </c>
      <c r="AB3" s="12" t="s">
        <v>38</v>
      </c>
      <c r="AC3" s="12" t="s">
        <v>39</v>
      </c>
      <c r="AD3" s="3" t="s">
        <v>40</v>
      </c>
      <c r="AE3" s="3" t="s">
        <v>41</v>
      </c>
      <c r="AF3" s="3" t="s">
        <v>42</v>
      </c>
      <c r="AG3" s="3" t="s">
        <v>43</v>
      </c>
      <c r="AH3" s="3" t="s">
        <v>44</v>
      </c>
      <c r="AI3" s="3" t="s">
        <v>45</v>
      </c>
      <c r="AJ3" s="9" t="s">
        <v>410</v>
      </c>
      <c r="AK3" s="10" t="s">
        <v>46</v>
      </c>
      <c r="AL3" s="10" t="s">
        <v>47</v>
      </c>
      <c r="AM3" s="11" t="s">
        <v>48</v>
      </c>
      <c r="AN3" s="12" t="s">
        <v>49</v>
      </c>
      <c r="AO3" s="12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  <c r="AU3" s="3" t="s">
        <v>56</v>
      </c>
      <c r="AV3" s="3" t="s">
        <v>57</v>
      </c>
      <c r="AW3" s="3" t="s">
        <v>58</v>
      </c>
      <c r="AX3" s="3" t="s">
        <v>59</v>
      </c>
      <c r="AY3" s="3" t="s">
        <v>60</v>
      </c>
      <c r="AZ3" s="3" t="s">
        <v>61</v>
      </c>
      <c r="BA3" s="3" t="s">
        <v>62</v>
      </c>
      <c r="BB3" s="3" t="s">
        <v>63</v>
      </c>
      <c r="BC3" s="3" t="s">
        <v>64</v>
      </c>
      <c r="BD3" s="3" t="s">
        <v>65</v>
      </c>
      <c r="BE3" s="3" t="s">
        <v>66</v>
      </c>
      <c r="BF3" s="3" t="s">
        <v>67</v>
      </c>
      <c r="BG3" s="3" t="s">
        <v>68</v>
      </c>
    </row>
    <row r="4" spans="1:119">
      <c r="A4" s="3" t="s">
        <v>69</v>
      </c>
      <c r="B4" s="3" t="s">
        <v>70</v>
      </c>
      <c r="K4" s="4"/>
      <c r="L4" s="4"/>
      <c r="N4" s="4"/>
      <c r="P4" s="4"/>
      <c r="R4" s="4"/>
      <c r="T4" s="4"/>
      <c r="V4" s="4"/>
      <c r="X4" s="10">
        <v>78.3</v>
      </c>
      <c r="Y4" s="10">
        <v>80.399999999999991</v>
      </c>
      <c r="Z4" s="10">
        <v>76.2</v>
      </c>
      <c r="AA4" s="12">
        <v>84.6</v>
      </c>
      <c r="AB4" s="12">
        <v>86.3</v>
      </c>
      <c r="AC4" s="12">
        <v>82.899999999999991</v>
      </c>
      <c r="AJ4" s="10">
        <v>79.7</v>
      </c>
      <c r="AK4" s="10">
        <v>81.899999999999991</v>
      </c>
      <c r="AL4" s="10">
        <v>77.5</v>
      </c>
      <c r="AM4" s="12">
        <v>88.1</v>
      </c>
      <c r="AN4" s="12">
        <v>89.899999999999991</v>
      </c>
      <c r="AO4" s="12">
        <v>86.2</v>
      </c>
    </row>
    <row r="5" spans="1:119">
      <c r="A5" s="3" t="s">
        <v>69</v>
      </c>
      <c r="B5" s="3" t="s">
        <v>1</v>
      </c>
      <c r="K5" s="4"/>
      <c r="L5" s="4"/>
      <c r="N5" s="4"/>
      <c r="P5" s="4"/>
      <c r="R5" s="4"/>
      <c r="T5" s="4"/>
      <c r="V5" s="4"/>
      <c r="X5" s="10">
        <v>79.899999999999991</v>
      </c>
      <c r="Y5" s="10">
        <v>80.3</v>
      </c>
      <c r="Z5" s="10">
        <v>79.5</v>
      </c>
      <c r="AA5" s="12">
        <v>85.1</v>
      </c>
      <c r="AB5" s="12">
        <v>85.399999999999991</v>
      </c>
      <c r="AC5" s="12">
        <v>84.8</v>
      </c>
      <c r="AJ5" s="10">
        <v>81.5</v>
      </c>
      <c r="AK5" s="10">
        <v>82</v>
      </c>
      <c r="AL5" s="10">
        <v>81.099999999999994</v>
      </c>
      <c r="AM5" s="12">
        <v>88.3</v>
      </c>
      <c r="AN5" s="12">
        <v>88.6</v>
      </c>
      <c r="AO5" s="12">
        <v>87.899999999999991</v>
      </c>
    </row>
    <row r="6" spans="1:119">
      <c r="A6" s="3" t="s">
        <v>69</v>
      </c>
      <c r="B6" s="3" t="s">
        <v>2</v>
      </c>
      <c r="K6" s="4"/>
      <c r="L6" s="4"/>
      <c r="N6" s="4"/>
      <c r="P6" s="4"/>
      <c r="R6" s="4"/>
      <c r="T6" s="4"/>
      <c r="V6" s="4"/>
      <c r="X6" s="10">
        <v>79.599999999999994</v>
      </c>
      <c r="Y6" s="10">
        <v>79.7</v>
      </c>
      <c r="Z6" s="10">
        <v>79.5</v>
      </c>
      <c r="AA6" s="12">
        <v>84.399999999999991</v>
      </c>
      <c r="AB6" s="12">
        <v>84.5</v>
      </c>
      <c r="AC6" s="12">
        <v>84.3</v>
      </c>
      <c r="AJ6" s="10">
        <v>81.099999999999994</v>
      </c>
      <c r="AK6" s="10">
        <v>81.2</v>
      </c>
      <c r="AL6" s="10">
        <v>80.899999999999991</v>
      </c>
      <c r="AM6" s="12">
        <v>87.6</v>
      </c>
      <c r="AN6" s="12">
        <v>87.7</v>
      </c>
      <c r="AO6" s="12">
        <v>87.5</v>
      </c>
    </row>
    <row r="7" spans="1:119">
      <c r="A7" s="3" t="s">
        <v>69</v>
      </c>
      <c r="B7" s="3" t="s">
        <v>3</v>
      </c>
      <c r="K7" s="4"/>
      <c r="L7" s="4"/>
      <c r="N7" s="4"/>
      <c r="P7" s="4"/>
      <c r="R7" s="4"/>
      <c r="T7" s="4"/>
      <c r="V7" s="4"/>
      <c r="X7" s="10">
        <v>80.099999999999994</v>
      </c>
      <c r="Y7" s="10">
        <v>80.099999999999994</v>
      </c>
      <c r="Z7" s="10">
        <v>80</v>
      </c>
      <c r="AA7" s="12">
        <v>84.3</v>
      </c>
      <c r="AB7" s="12">
        <v>84.399999999999991</v>
      </c>
      <c r="AC7" s="12">
        <v>84.3</v>
      </c>
      <c r="AJ7" s="10">
        <v>81.599999999999994</v>
      </c>
      <c r="AK7" s="10">
        <v>81.599999999999994</v>
      </c>
      <c r="AL7" s="10">
        <v>81.599999999999994</v>
      </c>
      <c r="AM7" s="12">
        <v>87.6</v>
      </c>
      <c r="AN7" s="12">
        <v>87.7</v>
      </c>
      <c r="AO7" s="12">
        <v>87.6</v>
      </c>
    </row>
    <row r="8" spans="1:119">
      <c r="A8" s="3" t="s">
        <v>4</v>
      </c>
      <c r="B8" s="3" t="s">
        <v>12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104</v>
      </c>
      <c r="AK8" s="3" t="s">
        <v>105</v>
      </c>
      <c r="AL8" s="3" t="s">
        <v>106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111</v>
      </c>
      <c r="AR8" s="3" t="s">
        <v>112</v>
      </c>
      <c r="AS8" s="3" t="s">
        <v>113</v>
      </c>
      <c r="AT8" s="3" t="s">
        <v>114</v>
      </c>
      <c r="AU8" s="3" t="s">
        <v>115</v>
      </c>
      <c r="AV8" s="3" t="s">
        <v>116</v>
      </c>
      <c r="AW8" s="3" t="s">
        <v>117</v>
      </c>
      <c r="AX8" s="3" t="s">
        <v>118</v>
      </c>
      <c r="AY8" s="3" t="s">
        <v>119</v>
      </c>
      <c r="AZ8" s="3" t="s">
        <v>120</v>
      </c>
      <c r="BA8" s="3" t="s">
        <v>121</v>
      </c>
      <c r="BB8" s="3" t="s">
        <v>122</v>
      </c>
      <c r="BC8" s="3" t="s">
        <v>123</v>
      </c>
      <c r="BD8" s="3" t="s">
        <v>124</v>
      </c>
      <c r="BE8" s="3" t="s">
        <v>125</v>
      </c>
      <c r="BF8" s="3" t="s">
        <v>126</v>
      </c>
      <c r="BG8" s="3" t="s">
        <v>127</v>
      </c>
      <c r="BH8" s="3" t="s">
        <v>128</v>
      </c>
      <c r="BI8" s="3" t="s">
        <v>129</v>
      </c>
      <c r="BJ8" s="3" t="s">
        <v>130</v>
      </c>
      <c r="BK8" s="3" t="s">
        <v>131</v>
      </c>
      <c r="BL8" s="3" t="s">
        <v>132</v>
      </c>
      <c r="BM8" s="3" t="s">
        <v>133</v>
      </c>
      <c r="BN8" s="3" t="s">
        <v>134</v>
      </c>
      <c r="BO8" s="3" t="s">
        <v>135</v>
      </c>
      <c r="BP8" s="3" t="s">
        <v>136</v>
      </c>
      <c r="BQ8" s="3" t="s">
        <v>137</v>
      </c>
      <c r="BR8" s="3" t="s">
        <v>138</v>
      </c>
      <c r="BS8" s="3" t="s">
        <v>139</v>
      </c>
      <c r="BT8" s="3" t="s">
        <v>140</v>
      </c>
      <c r="BU8" s="3" t="s">
        <v>141</v>
      </c>
      <c r="BV8" s="3" t="s">
        <v>142</v>
      </c>
      <c r="BW8" s="3" t="s">
        <v>143</v>
      </c>
      <c r="BX8" s="3" t="s">
        <v>144</v>
      </c>
      <c r="BY8" s="3" t="s">
        <v>145</v>
      </c>
      <c r="BZ8" s="3" t="s">
        <v>146</v>
      </c>
      <c r="CA8" s="3" t="s">
        <v>147</v>
      </c>
      <c r="CB8" s="3" t="s">
        <v>148</v>
      </c>
      <c r="CC8" s="3" t="s">
        <v>149</v>
      </c>
      <c r="CD8" s="3" t="s">
        <v>150</v>
      </c>
      <c r="CE8" s="3" t="s">
        <v>151</v>
      </c>
      <c r="CF8" s="3" t="s">
        <v>152</v>
      </c>
      <c r="CG8" s="3" t="s">
        <v>153</v>
      </c>
      <c r="CH8" s="3" t="s">
        <v>154</v>
      </c>
      <c r="CI8" s="3" t="s">
        <v>155</v>
      </c>
      <c r="CJ8" s="3" t="s">
        <v>156</v>
      </c>
      <c r="CK8" s="3" t="s">
        <v>157</v>
      </c>
      <c r="CL8" s="3" t="s">
        <v>158</v>
      </c>
      <c r="CM8" s="3" t="s">
        <v>159</v>
      </c>
      <c r="CN8" s="3" t="s">
        <v>160</v>
      </c>
      <c r="CO8" s="3" t="s">
        <v>161</v>
      </c>
      <c r="CP8" s="3" t="s">
        <v>162</v>
      </c>
      <c r="CQ8" s="3" t="s">
        <v>163</v>
      </c>
      <c r="CR8" s="3" t="s">
        <v>164</v>
      </c>
      <c r="CS8" s="3" t="s">
        <v>165</v>
      </c>
      <c r="CT8" s="3" t="s">
        <v>166</v>
      </c>
      <c r="CU8" s="3" t="s">
        <v>167</v>
      </c>
      <c r="CV8" s="3" t="s">
        <v>168</v>
      </c>
      <c r="CW8" s="3" t="s">
        <v>169</v>
      </c>
      <c r="CX8" s="3" t="s">
        <v>170</v>
      </c>
      <c r="CY8" s="3" t="s">
        <v>171</v>
      </c>
      <c r="CZ8" s="3" t="s">
        <v>172</v>
      </c>
      <c r="DA8" s="3" t="s">
        <v>173</v>
      </c>
      <c r="DB8" s="3" t="s">
        <v>174</v>
      </c>
      <c r="DC8" s="3" t="s">
        <v>175</v>
      </c>
      <c r="DD8" s="3" t="s">
        <v>176</v>
      </c>
      <c r="DE8" s="3" t="s">
        <v>177</v>
      </c>
      <c r="DF8" s="3" t="s">
        <v>178</v>
      </c>
      <c r="DG8" s="3" t="s">
        <v>179</v>
      </c>
      <c r="DH8" s="3" t="s">
        <v>180</v>
      </c>
      <c r="DI8" s="3" t="s">
        <v>181</v>
      </c>
      <c r="DJ8" s="3" t="s">
        <v>182</v>
      </c>
      <c r="DK8" s="3" t="s">
        <v>183</v>
      </c>
      <c r="DL8" s="3" t="s">
        <v>184</v>
      </c>
      <c r="DM8" s="3" t="s">
        <v>185</v>
      </c>
      <c r="DN8" s="3" t="s">
        <v>186</v>
      </c>
      <c r="DO8" s="3" t="s">
        <v>187</v>
      </c>
    </row>
    <row r="9" spans="1:119">
      <c r="A9" s="3" t="s">
        <v>188</v>
      </c>
      <c r="B9" s="3" t="s">
        <v>70</v>
      </c>
      <c r="C9" s="4"/>
      <c r="D9" s="4"/>
      <c r="G9" s="4"/>
      <c r="I9" s="4"/>
      <c r="J9" s="4"/>
      <c r="M9" s="4"/>
      <c r="P9" s="4"/>
      <c r="S9" s="4"/>
      <c r="V9" s="4"/>
      <c r="AP9" s="4"/>
      <c r="AQ9" s="4"/>
      <c r="AS9" s="4"/>
      <c r="AT9" s="4"/>
      <c r="AW9" s="4"/>
      <c r="AZ9" s="4"/>
      <c r="BF9" s="4"/>
      <c r="BI9" s="4"/>
      <c r="BL9" s="4"/>
      <c r="BN9" s="4"/>
      <c r="BO9" s="4"/>
      <c r="BQ9" s="4"/>
      <c r="BR9" s="4"/>
      <c r="BU9" s="4"/>
      <c r="BX9" s="4"/>
      <c r="CA9" s="4"/>
      <c r="CD9" s="4"/>
      <c r="CF9" s="4"/>
      <c r="CG9" s="4"/>
      <c r="CJ9" s="4"/>
      <c r="CM9" s="4"/>
      <c r="CP9" s="4"/>
      <c r="CS9" s="4"/>
      <c r="CU9" s="4"/>
      <c r="CV9" s="4"/>
      <c r="CX9" s="4"/>
      <c r="CY9" s="4"/>
      <c r="DB9" s="4"/>
      <c r="DE9" s="4"/>
      <c r="DH9" s="4"/>
      <c r="DJ9" s="4"/>
      <c r="DK9" s="4"/>
      <c r="DN9" s="4"/>
    </row>
    <row r="10" spans="1:119">
      <c r="A10" s="3" t="s">
        <v>188</v>
      </c>
      <c r="B10" s="3" t="s">
        <v>1</v>
      </c>
      <c r="C10" s="4"/>
      <c r="D10" s="4"/>
      <c r="F10" s="4"/>
      <c r="G10" s="4"/>
      <c r="I10" s="4"/>
      <c r="J10" s="4"/>
      <c r="L10" s="4"/>
      <c r="M10" s="4"/>
      <c r="O10" s="4"/>
      <c r="P10" s="4"/>
      <c r="S10" s="4"/>
      <c r="U10" s="4"/>
      <c r="V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K10" s="4"/>
      <c r="BL10" s="4"/>
      <c r="BN10" s="4"/>
      <c r="BO10" s="4"/>
      <c r="BQ10" s="4"/>
      <c r="BR10" s="4"/>
      <c r="BT10" s="4"/>
      <c r="BU10" s="4"/>
      <c r="BW10" s="4"/>
      <c r="BX10" s="4"/>
      <c r="BZ10" s="4"/>
      <c r="CA10" s="4"/>
      <c r="CC10" s="4"/>
      <c r="CD10" s="4"/>
      <c r="CF10" s="4"/>
      <c r="CG10" s="4"/>
      <c r="CI10" s="4"/>
      <c r="CJ10" s="4"/>
      <c r="CL10" s="4"/>
      <c r="CM10" s="4"/>
      <c r="CO10" s="4"/>
      <c r="CP10" s="4"/>
      <c r="CR10" s="4"/>
      <c r="CS10" s="4"/>
      <c r="CU10" s="4"/>
      <c r="CV10" s="4"/>
      <c r="CX10" s="4"/>
      <c r="CY10" s="4"/>
      <c r="DA10" s="4"/>
      <c r="DB10" s="4"/>
      <c r="DE10" s="4"/>
      <c r="DG10" s="4"/>
      <c r="DH10" s="4"/>
      <c r="DJ10" s="4"/>
      <c r="DK10" s="4"/>
      <c r="DM10" s="4"/>
      <c r="DN10" s="4"/>
    </row>
    <row r="11" spans="1:119">
      <c r="A11" s="3" t="s">
        <v>188</v>
      </c>
      <c r="B11" s="3" t="s">
        <v>2</v>
      </c>
      <c r="C11" s="4"/>
      <c r="D11" s="4"/>
      <c r="F11" s="4"/>
      <c r="G11" s="4"/>
      <c r="I11" s="4"/>
      <c r="J11" s="4"/>
      <c r="L11" s="4"/>
      <c r="M11" s="4"/>
      <c r="O11" s="4"/>
      <c r="P11" s="4"/>
      <c r="R11" s="4"/>
      <c r="S11" s="4"/>
      <c r="U11" s="4"/>
      <c r="V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K11" s="4"/>
      <c r="BL11" s="4"/>
      <c r="BN11" s="4"/>
      <c r="BO11" s="4"/>
      <c r="BQ11" s="4"/>
      <c r="BR11" s="4"/>
      <c r="BT11" s="4"/>
      <c r="BU11" s="4"/>
      <c r="BW11" s="4"/>
      <c r="BX11" s="4"/>
      <c r="BZ11" s="4"/>
      <c r="CA11" s="4"/>
      <c r="CC11" s="4"/>
      <c r="CD11" s="4"/>
      <c r="CF11" s="4"/>
      <c r="CG11" s="4"/>
      <c r="CI11" s="4"/>
      <c r="CJ11" s="4"/>
      <c r="CL11" s="4"/>
      <c r="CM11" s="4"/>
      <c r="CO11" s="4"/>
      <c r="CP11" s="4"/>
      <c r="CR11" s="4"/>
      <c r="CS11" s="4"/>
      <c r="CU11" s="4"/>
      <c r="CV11" s="4"/>
      <c r="CX11" s="4"/>
      <c r="CY11" s="4"/>
      <c r="DA11" s="4"/>
      <c r="DB11" s="4"/>
      <c r="DD11" s="4"/>
      <c r="DE11" s="4"/>
      <c r="DG11" s="4"/>
      <c r="DH11" s="4"/>
      <c r="DJ11" s="4"/>
      <c r="DK11" s="4"/>
      <c r="DM11" s="4"/>
      <c r="DN11" s="4"/>
    </row>
    <row r="12" spans="1:119">
      <c r="A12" s="3" t="s">
        <v>188</v>
      </c>
      <c r="B12" s="3" t="s">
        <v>3</v>
      </c>
      <c r="C12" s="4"/>
      <c r="D12" s="4"/>
      <c r="F12" s="4"/>
      <c r="G12" s="4"/>
      <c r="I12" s="4"/>
      <c r="J12" s="4"/>
      <c r="L12" s="4"/>
      <c r="M12" s="4"/>
      <c r="O12" s="4"/>
      <c r="P12" s="4"/>
      <c r="R12" s="4"/>
      <c r="S12" s="4"/>
      <c r="U12" s="4"/>
      <c r="V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K12" s="4"/>
      <c r="BL12" s="4"/>
      <c r="BN12" s="4"/>
      <c r="BO12" s="4"/>
      <c r="BQ12" s="4"/>
      <c r="BR12" s="4"/>
      <c r="BT12" s="4"/>
      <c r="BU12" s="4"/>
      <c r="BW12" s="4"/>
      <c r="BX12" s="4"/>
      <c r="BZ12" s="4"/>
      <c r="CA12" s="4"/>
      <c r="CC12" s="4"/>
      <c r="CD12" s="4"/>
      <c r="CF12" s="4"/>
      <c r="CG12" s="4"/>
      <c r="CI12" s="4"/>
      <c r="CJ12" s="4"/>
      <c r="CL12" s="4"/>
      <c r="CM12" s="4"/>
      <c r="CO12" s="4"/>
      <c r="CP12" s="4"/>
      <c r="CR12" s="4"/>
      <c r="CS12" s="4"/>
      <c r="CU12" s="4"/>
      <c r="CV12" s="4"/>
      <c r="CX12" s="4"/>
      <c r="CY12" s="4"/>
      <c r="DA12" s="4"/>
      <c r="DB12" s="4"/>
      <c r="DD12" s="4"/>
      <c r="DE12" s="4"/>
      <c r="DG12" s="4"/>
      <c r="DH12" s="4"/>
      <c r="DJ12" s="4"/>
      <c r="DK12" s="4"/>
      <c r="DM12" s="4"/>
      <c r="DN12" s="4"/>
    </row>
    <row r="13" spans="1:119">
      <c r="A13" s="3" t="s">
        <v>4</v>
      </c>
      <c r="B13" s="3" t="s">
        <v>12</v>
      </c>
      <c r="C13" s="3" t="s">
        <v>189</v>
      </c>
      <c r="D13" s="3" t="s">
        <v>190</v>
      </c>
      <c r="E13" s="3" t="s">
        <v>191</v>
      </c>
      <c r="F13" s="3" t="s">
        <v>192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119">
      <c r="A14" s="3" t="s">
        <v>193</v>
      </c>
      <c r="B14" s="3" t="s">
        <v>70</v>
      </c>
      <c r="C14" s="3" t="s">
        <v>194</v>
      </c>
      <c r="D14" s="4"/>
      <c r="E14" s="4"/>
    </row>
    <row r="15" spans="1:119">
      <c r="A15" s="3" t="s">
        <v>193</v>
      </c>
      <c r="B15" s="3" t="s">
        <v>70</v>
      </c>
      <c r="C15" s="3" t="s">
        <v>195</v>
      </c>
      <c r="D15" s="4"/>
      <c r="E15" s="4"/>
    </row>
    <row r="16" spans="1:119">
      <c r="A16" s="3" t="s">
        <v>193</v>
      </c>
      <c r="B16" s="3" t="s">
        <v>70</v>
      </c>
      <c r="C16" s="3" t="s">
        <v>196</v>
      </c>
      <c r="D16" s="4"/>
      <c r="E16" s="4"/>
    </row>
    <row r="17" spans="1:5">
      <c r="A17" s="3" t="s">
        <v>193</v>
      </c>
      <c r="B17" s="3" t="s">
        <v>70</v>
      </c>
      <c r="C17" s="3" t="s">
        <v>197</v>
      </c>
      <c r="D17" s="4"/>
      <c r="E17" s="4"/>
    </row>
    <row r="18" spans="1:5">
      <c r="A18" s="3" t="s">
        <v>193</v>
      </c>
      <c r="B18" s="3" t="s">
        <v>70</v>
      </c>
      <c r="C18" s="3" t="s">
        <v>198</v>
      </c>
      <c r="D18" s="4"/>
      <c r="E18" s="4"/>
    </row>
    <row r="19" spans="1:5">
      <c r="A19" s="3" t="s">
        <v>193</v>
      </c>
      <c r="B19" s="3" t="s">
        <v>70</v>
      </c>
      <c r="C19" s="3" t="s">
        <v>199</v>
      </c>
      <c r="D19" s="4"/>
      <c r="E19" s="4"/>
    </row>
    <row r="20" spans="1:5">
      <c r="A20" s="3" t="s">
        <v>193</v>
      </c>
      <c r="B20" s="3" t="s">
        <v>70</v>
      </c>
      <c r="C20" s="3" t="s">
        <v>200</v>
      </c>
      <c r="D20" s="4"/>
      <c r="E20" s="4"/>
    </row>
    <row r="21" spans="1:5">
      <c r="A21" s="3" t="s">
        <v>193</v>
      </c>
      <c r="B21" s="3" t="s">
        <v>70</v>
      </c>
      <c r="C21" s="3" t="s">
        <v>201</v>
      </c>
      <c r="D21" s="4"/>
      <c r="E21" s="4"/>
    </row>
    <row r="22" spans="1:5">
      <c r="A22" s="3" t="s">
        <v>193</v>
      </c>
      <c r="B22" s="3" t="s">
        <v>70</v>
      </c>
      <c r="C22" s="3" t="s">
        <v>202</v>
      </c>
      <c r="D22" s="4"/>
      <c r="E22" s="4"/>
    </row>
    <row r="23" spans="1:5">
      <c r="A23" s="3" t="s">
        <v>193</v>
      </c>
      <c r="B23" s="3" t="s">
        <v>70</v>
      </c>
      <c r="C23" s="3" t="s">
        <v>203</v>
      </c>
      <c r="D23" s="4"/>
      <c r="E23" s="4"/>
    </row>
    <row r="24" spans="1:5">
      <c r="A24" s="3" t="s">
        <v>193</v>
      </c>
      <c r="B24" s="3" t="s">
        <v>70</v>
      </c>
      <c r="C24" s="3" t="s">
        <v>204</v>
      </c>
      <c r="D24" s="4"/>
      <c r="E24" s="4"/>
    </row>
    <row r="25" spans="1:5">
      <c r="A25" s="3" t="s">
        <v>193</v>
      </c>
      <c r="B25" s="3" t="s">
        <v>70</v>
      </c>
      <c r="C25" s="3" t="s">
        <v>0</v>
      </c>
      <c r="D25" s="4"/>
      <c r="E25" s="4"/>
    </row>
    <row r="26" spans="1:5">
      <c r="A26" s="3" t="s">
        <v>193</v>
      </c>
      <c r="B26" s="3" t="s">
        <v>70</v>
      </c>
      <c r="C26" s="3" t="s">
        <v>205</v>
      </c>
      <c r="D26" s="4"/>
      <c r="E26" s="4"/>
    </row>
    <row r="27" spans="1:5">
      <c r="A27" s="3" t="s">
        <v>193</v>
      </c>
      <c r="B27" s="3" t="s">
        <v>70</v>
      </c>
      <c r="C27" s="3" t="s">
        <v>206</v>
      </c>
      <c r="D27" s="4"/>
      <c r="E27" s="4"/>
    </row>
    <row r="28" spans="1:5">
      <c r="A28" s="3" t="s">
        <v>193</v>
      </c>
      <c r="B28" s="3" t="s">
        <v>70</v>
      </c>
      <c r="C28" s="3" t="s">
        <v>207</v>
      </c>
      <c r="D28" s="4"/>
      <c r="E28" s="4"/>
    </row>
    <row r="29" spans="1:5">
      <c r="A29" s="3" t="s">
        <v>193</v>
      </c>
      <c r="B29" s="3" t="s">
        <v>1</v>
      </c>
      <c r="C29" s="3" t="s">
        <v>194</v>
      </c>
      <c r="D29" s="4"/>
      <c r="E29" s="4"/>
    </row>
    <row r="30" spans="1:5">
      <c r="A30" s="3" t="s">
        <v>193</v>
      </c>
      <c r="B30" s="3" t="s">
        <v>1</v>
      </c>
      <c r="C30" s="3" t="s">
        <v>195</v>
      </c>
      <c r="D30" s="4"/>
      <c r="E30" s="4"/>
    </row>
    <row r="31" spans="1:5">
      <c r="A31" s="3" t="s">
        <v>193</v>
      </c>
      <c r="B31" s="3" t="s">
        <v>1</v>
      </c>
      <c r="C31" s="3" t="s">
        <v>196</v>
      </c>
      <c r="D31" s="4"/>
      <c r="E31" s="4"/>
    </row>
    <row r="32" spans="1:5">
      <c r="A32" s="3" t="s">
        <v>193</v>
      </c>
      <c r="B32" s="3" t="s">
        <v>1</v>
      </c>
      <c r="C32" s="3" t="s">
        <v>197</v>
      </c>
      <c r="D32" s="4"/>
      <c r="E32" s="4"/>
    </row>
    <row r="33" spans="1:5">
      <c r="A33" s="3" t="s">
        <v>193</v>
      </c>
      <c r="B33" s="3" t="s">
        <v>1</v>
      </c>
      <c r="C33" s="3" t="s">
        <v>198</v>
      </c>
      <c r="D33" s="4"/>
      <c r="E33" s="4"/>
    </row>
    <row r="34" spans="1:5">
      <c r="A34" s="3" t="s">
        <v>193</v>
      </c>
      <c r="B34" s="3" t="s">
        <v>1</v>
      </c>
      <c r="C34" s="3" t="s">
        <v>199</v>
      </c>
      <c r="D34" s="4"/>
      <c r="E34" s="4"/>
    </row>
    <row r="35" spans="1:5">
      <c r="A35" s="3" t="s">
        <v>193</v>
      </c>
      <c r="B35" s="3" t="s">
        <v>1</v>
      </c>
      <c r="C35" s="3" t="s">
        <v>200</v>
      </c>
      <c r="D35" s="4"/>
      <c r="E35" s="4"/>
    </row>
    <row r="36" spans="1:5">
      <c r="A36" s="3" t="s">
        <v>193</v>
      </c>
      <c r="B36" s="3" t="s">
        <v>1</v>
      </c>
      <c r="C36" s="3" t="s">
        <v>201</v>
      </c>
      <c r="D36" s="4"/>
      <c r="E36" s="4"/>
    </row>
    <row r="37" spans="1:5">
      <c r="A37" s="3" t="s">
        <v>193</v>
      </c>
      <c r="B37" s="3" t="s">
        <v>1</v>
      </c>
      <c r="C37" s="3" t="s">
        <v>202</v>
      </c>
      <c r="D37" s="4"/>
      <c r="E37" s="4"/>
    </row>
    <row r="38" spans="1:5">
      <c r="A38" s="3" t="s">
        <v>193</v>
      </c>
      <c r="B38" s="3" t="s">
        <v>1</v>
      </c>
      <c r="C38" s="3" t="s">
        <v>203</v>
      </c>
      <c r="D38" s="4"/>
      <c r="E38" s="4"/>
    </row>
    <row r="39" spans="1:5">
      <c r="A39" s="3" t="s">
        <v>193</v>
      </c>
      <c r="B39" s="3" t="s">
        <v>1</v>
      </c>
      <c r="C39" s="3" t="s">
        <v>204</v>
      </c>
      <c r="D39" s="4"/>
      <c r="E39" s="4"/>
    </row>
    <row r="40" spans="1:5">
      <c r="A40" s="3" t="s">
        <v>193</v>
      </c>
      <c r="B40" s="3" t="s">
        <v>1</v>
      </c>
      <c r="C40" s="3" t="s">
        <v>0</v>
      </c>
      <c r="D40" s="4"/>
      <c r="E40" s="4"/>
    </row>
    <row r="41" spans="1:5">
      <c r="A41" s="3" t="s">
        <v>193</v>
      </c>
      <c r="B41" s="3" t="s">
        <v>1</v>
      </c>
      <c r="C41" s="3" t="s">
        <v>205</v>
      </c>
      <c r="D41" s="4"/>
      <c r="E41" s="4"/>
    </row>
    <row r="42" spans="1:5">
      <c r="A42" s="3" t="s">
        <v>193</v>
      </c>
      <c r="B42" s="3" t="s">
        <v>1</v>
      </c>
      <c r="C42" s="3" t="s">
        <v>206</v>
      </c>
      <c r="D42" s="4"/>
      <c r="E42" s="4"/>
    </row>
    <row r="43" spans="1:5">
      <c r="A43" s="3" t="s">
        <v>193</v>
      </c>
      <c r="B43" s="3" t="s">
        <v>1</v>
      </c>
      <c r="C43" s="3" t="s">
        <v>207</v>
      </c>
      <c r="D43" s="4"/>
      <c r="E43" s="4"/>
    </row>
    <row r="44" spans="1:5">
      <c r="A44" s="3" t="s">
        <v>193</v>
      </c>
      <c r="B44" s="3" t="s">
        <v>2</v>
      </c>
      <c r="C44" s="3" t="s">
        <v>194</v>
      </c>
      <c r="D44" s="4"/>
      <c r="E44" s="4"/>
    </row>
    <row r="45" spans="1:5">
      <c r="A45" s="3" t="s">
        <v>193</v>
      </c>
      <c r="B45" s="3" t="s">
        <v>2</v>
      </c>
      <c r="C45" s="3" t="s">
        <v>195</v>
      </c>
      <c r="D45" s="4"/>
      <c r="E45" s="4"/>
    </row>
    <row r="46" spans="1:5">
      <c r="A46" s="3" t="s">
        <v>193</v>
      </c>
      <c r="B46" s="3" t="s">
        <v>2</v>
      </c>
      <c r="C46" s="3" t="s">
        <v>196</v>
      </c>
      <c r="D46" s="4"/>
      <c r="E46" s="4"/>
    </row>
    <row r="47" spans="1:5">
      <c r="A47" s="3" t="s">
        <v>193</v>
      </c>
      <c r="B47" s="3" t="s">
        <v>2</v>
      </c>
      <c r="C47" s="3" t="s">
        <v>197</v>
      </c>
      <c r="D47" s="4"/>
      <c r="E47" s="4"/>
    </row>
    <row r="48" spans="1:5">
      <c r="A48" s="3" t="s">
        <v>193</v>
      </c>
      <c r="B48" s="3" t="s">
        <v>2</v>
      </c>
      <c r="C48" s="3" t="s">
        <v>198</v>
      </c>
      <c r="D48" s="4"/>
      <c r="E48" s="4"/>
    </row>
    <row r="49" spans="1:5">
      <c r="A49" s="3" t="s">
        <v>193</v>
      </c>
      <c r="B49" s="3" t="s">
        <v>2</v>
      </c>
      <c r="C49" s="3" t="s">
        <v>199</v>
      </c>
      <c r="D49" s="4"/>
      <c r="E49" s="4"/>
    </row>
    <row r="50" spans="1:5">
      <c r="A50" s="3" t="s">
        <v>193</v>
      </c>
      <c r="B50" s="3" t="s">
        <v>2</v>
      </c>
      <c r="C50" s="3" t="s">
        <v>200</v>
      </c>
      <c r="D50" s="4"/>
      <c r="E50" s="4"/>
    </row>
    <row r="51" spans="1:5">
      <c r="A51" s="3" t="s">
        <v>193</v>
      </c>
      <c r="B51" s="3" t="s">
        <v>2</v>
      </c>
      <c r="C51" s="3" t="s">
        <v>201</v>
      </c>
      <c r="D51" s="4"/>
      <c r="E51" s="4"/>
    </row>
    <row r="52" spans="1:5">
      <c r="A52" s="3" t="s">
        <v>193</v>
      </c>
      <c r="B52" s="3" t="s">
        <v>2</v>
      </c>
      <c r="C52" s="3" t="s">
        <v>202</v>
      </c>
      <c r="D52" s="4"/>
      <c r="E52" s="4"/>
    </row>
    <row r="53" spans="1:5">
      <c r="A53" s="3" t="s">
        <v>193</v>
      </c>
      <c r="B53" s="3" t="s">
        <v>2</v>
      </c>
      <c r="C53" s="3" t="s">
        <v>203</v>
      </c>
      <c r="D53" s="4"/>
      <c r="E53" s="4"/>
    </row>
    <row r="54" spans="1:5">
      <c r="A54" s="3" t="s">
        <v>193</v>
      </c>
      <c r="B54" s="3" t="s">
        <v>2</v>
      </c>
      <c r="C54" s="3" t="s">
        <v>204</v>
      </c>
      <c r="D54" s="4"/>
      <c r="E54" s="4"/>
    </row>
    <row r="55" spans="1:5">
      <c r="A55" s="3" t="s">
        <v>193</v>
      </c>
      <c r="B55" s="3" t="s">
        <v>2</v>
      </c>
      <c r="C55" s="3" t="s">
        <v>0</v>
      </c>
      <c r="D55" s="4"/>
      <c r="E55" s="4"/>
    </row>
    <row r="56" spans="1:5">
      <c r="A56" s="3" t="s">
        <v>193</v>
      </c>
      <c r="B56" s="3" t="s">
        <v>2</v>
      </c>
      <c r="C56" s="3" t="s">
        <v>205</v>
      </c>
      <c r="D56" s="4"/>
      <c r="E56" s="4"/>
    </row>
    <row r="57" spans="1:5">
      <c r="A57" s="3" t="s">
        <v>193</v>
      </c>
      <c r="B57" s="3" t="s">
        <v>2</v>
      </c>
      <c r="C57" s="3" t="s">
        <v>206</v>
      </c>
      <c r="D57" s="4"/>
      <c r="E57" s="4"/>
    </row>
    <row r="58" spans="1:5">
      <c r="A58" s="3" t="s">
        <v>193</v>
      </c>
      <c r="B58" s="3" t="s">
        <v>2</v>
      </c>
      <c r="C58" s="3" t="s">
        <v>207</v>
      </c>
      <c r="D58" s="4"/>
      <c r="E58" s="4"/>
    </row>
    <row r="59" spans="1:5">
      <c r="A59" s="3" t="s">
        <v>193</v>
      </c>
      <c r="B59" s="3" t="s">
        <v>3</v>
      </c>
      <c r="C59" s="3" t="s">
        <v>194</v>
      </c>
      <c r="D59" s="4"/>
      <c r="E59" s="4"/>
    </row>
    <row r="60" spans="1:5">
      <c r="A60" s="3" t="s">
        <v>193</v>
      </c>
      <c r="B60" s="3" t="s">
        <v>3</v>
      </c>
      <c r="C60" s="3" t="s">
        <v>195</v>
      </c>
      <c r="D60" s="4"/>
      <c r="E60" s="4"/>
    </row>
    <row r="61" spans="1:5">
      <c r="A61" s="3" t="s">
        <v>193</v>
      </c>
      <c r="B61" s="3" t="s">
        <v>3</v>
      </c>
      <c r="C61" s="3" t="s">
        <v>196</v>
      </c>
      <c r="D61" s="4"/>
      <c r="E61" s="4"/>
    </row>
    <row r="62" spans="1:5">
      <c r="A62" s="3" t="s">
        <v>193</v>
      </c>
      <c r="B62" s="3" t="s">
        <v>3</v>
      </c>
      <c r="C62" s="3" t="s">
        <v>197</v>
      </c>
      <c r="D62" s="4"/>
      <c r="E62" s="4"/>
    </row>
    <row r="63" spans="1:5">
      <c r="A63" s="3" t="s">
        <v>193</v>
      </c>
      <c r="B63" s="3" t="s">
        <v>3</v>
      </c>
      <c r="C63" s="3" t="s">
        <v>198</v>
      </c>
      <c r="D63" s="4"/>
      <c r="E63" s="4"/>
    </row>
    <row r="64" spans="1:5">
      <c r="A64" s="3" t="s">
        <v>193</v>
      </c>
      <c r="B64" s="3" t="s">
        <v>3</v>
      </c>
      <c r="C64" s="3" t="s">
        <v>199</v>
      </c>
      <c r="D64" s="4"/>
      <c r="E64" s="4"/>
    </row>
    <row r="65" spans="1:66">
      <c r="A65" s="3" t="s">
        <v>193</v>
      </c>
      <c r="B65" s="3" t="s">
        <v>3</v>
      </c>
      <c r="C65" s="3" t="s">
        <v>200</v>
      </c>
      <c r="D65" s="4"/>
      <c r="E65" s="4"/>
    </row>
    <row r="66" spans="1:66">
      <c r="A66" s="3" t="s">
        <v>193</v>
      </c>
      <c r="B66" s="3" t="s">
        <v>3</v>
      </c>
      <c r="C66" s="3" t="s">
        <v>201</v>
      </c>
      <c r="D66" s="4"/>
      <c r="E66" s="4"/>
    </row>
    <row r="67" spans="1:66">
      <c r="A67" s="3" t="s">
        <v>193</v>
      </c>
      <c r="B67" s="3" t="s">
        <v>3</v>
      </c>
      <c r="C67" s="3" t="s">
        <v>202</v>
      </c>
      <c r="D67" s="4"/>
      <c r="E67" s="4"/>
    </row>
    <row r="68" spans="1:66">
      <c r="A68" s="3" t="s">
        <v>193</v>
      </c>
      <c r="B68" s="3" t="s">
        <v>3</v>
      </c>
      <c r="C68" s="3" t="s">
        <v>203</v>
      </c>
      <c r="D68" s="4"/>
      <c r="E68" s="4"/>
    </row>
    <row r="69" spans="1:66">
      <c r="A69" s="3" t="s">
        <v>193</v>
      </c>
      <c r="B69" s="3" t="s">
        <v>3</v>
      </c>
      <c r="C69" s="3" t="s">
        <v>204</v>
      </c>
      <c r="D69" s="4"/>
      <c r="E69" s="4"/>
    </row>
    <row r="70" spans="1:66">
      <c r="A70" s="3" t="s">
        <v>193</v>
      </c>
      <c r="B70" s="3" t="s">
        <v>3</v>
      </c>
      <c r="C70" s="3" t="s">
        <v>0</v>
      </c>
      <c r="D70" s="4"/>
      <c r="E70" s="4"/>
    </row>
    <row r="71" spans="1:66">
      <c r="A71" s="3" t="s">
        <v>193</v>
      </c>
      <c r="B71" s="3" t="s">
        <v>3</v>
      </c>
      <c r="C71" s="3" t="s">
        <v>205</v>
      </c>
      <c r="D71" s="4"/>
      <c r="E71" s="4"/>
    </row>
    <row r="72" spans="1:66">
      <c r="A72" s="3" t="s">
        <v>193</v>
      </c>
      <c r="B72" s="3" t="s">
        <v>3</v>
      </c>
      <c r="C72" s="3" t="s">
        <v>206</v>
      </c>
      <c r="D72" s="4"/>
      <c r="E72" s="4"/>
    </row>
    <row r="73" spans="1:66">
      <c r="A73" s="3" t="s">
        <v>193</v>
      </c>
      <c r="B73" s="3" t="s">
        <v>3</v>
      </c>
      <c r="C73" s="3" t="s">
        <v>207</v>
      </c>
      <c r="D73" s="4"/>
      <c r="E73" s="4"/>
    </row>
    <row r="74" spans="1:66">
      <c r="A74" s="3" t="s">
        <v>4</v>
      </c>
      <c r="B74" s="3" t="s">
        <v>12</v>
      </c>
      <c r="C74" s="3" t="s">
        <v>208</v>
      </c>
      <c r="D74" s="3" t="s">
        <v>209</v>
      </c>
      <c r="E74" s="3" t="s">
        <v>210</v>
      </c>
      <c r="F74" s="3" t="s">
        <v>211</v>
      </c>
      <c r="G74" s="3" t="s">
        <v>212</v>
      </c>
      <c r="H74" s="3" t="s">
        <v>213</v>
      </c>
      <c r="I74" s="3" t="s">
        <v>214</v>
      </c>
      <c r="J74" s="3" t="s">
        <v>215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223</v>
      </c>
      <c r="S74" s="3" t="s">
        <v>224</v>
      </c>
      <c r="T74" s="3" t="s">
        <v>225</v>
      </c>
      <c r="U74" s="3" t="s">
        <v>226</v>
      </c>
      <c r="V74" s="3" t="s">
        <v>227</v>
      </c>
      <c r="W74" s="3" t="s">
        <v>228</v>
      </c>
      <c r="X74" s="3" t="s">
        <v>229</v>
      </c>
      <c r="Y74" s="3" t="s">
        <v>230</v>
      </c>
      <c r="Z74" s="3" t="s">
        <v>231</v>
      </c>
      <c r="AA74" s="3" t="s">
        <v>232</v>
      </c>
      <c r="AB74" s="3" t="s">
        <v>233</v>
      </c>
      <c r="AC74" s="3" t="s">
        <v>234</v>
      </c>
      <c r="AD74" s="3" t="s">
        <v>235</v>
      </c>
      <c r="AE74" s="3" t="s">
        <v>236</v>
      </c>
      <c r="AF74" s="3" t="s">
        <v>237</v>
      </c>
      <c r="AG74" s="3" t="s">
        <v>238</v>
      </c>
      <c r="AH74" s="3" t="s">
        <v>239</v>
      </c>
      <c r="AI74" s="3" t="s">
        <v>240</v>
      </c>
      <c r="AJ74" s="3" t="s">
        <v>241</v>
      </c>
      <c r="AK74" s="3" t="s">
        <v>242</v>
      </c>
      <c r="AL74" s="3" t="s">
        <v>243</v>
      </c>
      <c r="AM74" s="3" t="s">
        <v>244</v>
      </c>
      <c r="AN74" s="3" t="s">
        <v>245</v>
      </c>
      <c r="AO74" s="3" t="s">
        <v>246</v>
      </c>
      <c r="AP74" s="3" t="s">
        <v>247</v>
      </c>
      <c r="AQ74" s="3" t="s">
        <v>248</v>
      </c>
      <c r="AR74" s="3" t="s">
        <v>249</v>
      </c>
      <c r="AS74" s="3" t="s">
        <v>250</v>
      </c>
      <c r="AT74" s="3" t="s">
        <v>251</v>
      </c>
      <c r="AU74" s="3" t="s">
        <v>252</v>
      </c>
      <c r="AV74" s="3" t="s">
        <v>253</v>
      </c>
      <c r="AW74" s="3" t="s">
        <v>254</v>
      </c>
      <c r="AX74" s="3" t="s">
        <v>255</v>
      </c>
      <c r="AY74" s="3" t="s">
        <v>256</v>
      </c>
      <c r="AZ74" s="3" t="s">
        <v>257</v>
      </c>
      <c r="BA74" s="3" t="s">
        <v>258</v>
      </c>
      <c r="BB74" s="3" t="s">
        <v>259</v>
      </c>
      <c r="BC74" s="3" t="s">
        <v>260</v>
      </c>
      <c r="BD74" s="3" t="s">
        <v>261</v>
      </c>
      <c r="BE74" s="3" t="s">
        <v>262</v>
      </c>
      <c r="BF74" s="3" t="s">
        <v>263</v>
      </c>
      <c r="BG74" s="3" t="s">
        <v>264</v>
      </c>
      <c r="BH74" s="3" t="s">
        <v>265</v>
      </c>
      <c r="BI74" s="3" t="s">
        <v>266</v>
      </c>
      <c r="BJ74" s="3" t="s">
        <v>267</v>
      </c>
      <c r="BK74" s="3" t="s">
        <v>268</v>
      </c>
      <c r="BL74" s="3" t="s">
        <v>269</v>
      </c>
      <c r="BM74" s="3" t="s">
        <v>270</v>
      </c>
      <c r="BN74" s="3" t="s">
        <v>271</v>
      </c>
    </row>
    <row r="75" spans="1:66">
      <c r="A75" s="3" t="s">
        <v>272</v>
      </c>
      <c r="B75" s="3" t="s">
        <v>70</v>
      </c>
      <c r="C75" s="4"/>
      <c r="D75" s="4"/>
      <c r="Y75" s="4"/>
      <c r="BA75" s="4"/>
      <c r="BC75" s="4"/>
      <c r="BI75" s="4"/>
      <c r="BJ75" s="4"/>
      <c r="BK75" s="4"/>
      <c r="BL75" s="4"/>
      <c r="BM75" s="4"/>
      <c r="BN75" s="4"/>
    </row>
    <row r="76" spans="1:66">
      <c r="A76" s="3" t="s">
        <v>272</v>
      </c>
      <c r="B76" s="3" t="s">
        <v>1</v>
      </c>
      <c r="C76" s="4"/>
      <c r="D76" s="4"/>
      <c r="F76" s="4"/>
      <c r="H76" s="4"/>
      <c r="J76" s="4"/>
      <c r="L76" s="4"/>
      <c r="N76" s="4"/>
      <c r="P76" s="4"/>
      <c r="R76" s="4"/>
      <c r="T76" s="4"/>
      <c r="V76" s="4"/>
      <c r="W76" s="4"/>
      <c r="Y76" s="4"/>
      <c r="AA76" s="4"/>
      <c r="AC76" s="4"/>
      <c r="AE76" s="4"/>
      <c r="AI76" s="4"/>
      <c r="AM76" s="4"/>
      <c r="AO76" s="4"/>
      <c r="AQ76" s="4"/>
      <c r="AU76" s="4"/>
      <c r="AW76" s="4"/>
      <c r="AY76" s="4"/>
      <c r="BA76" s="4"/>
      <c r="BC76" s="4"/>
      <c r="BE76" s="4"/>
      <c r="BG76" s="4"/>
      <c r="BI76" s="4"/>
      <c r="BJ76" s="4"/>
      <c r="BK76" s="4"/>
      <c r="BL76" s="4"/>
      <c r="BM76" s="4"/>
      <c r="BN76" s="4"/>
    </row>
    <row r="77" spans="1:66">
      <c r="A77" s="3" t="s">
        <v>272</v>
      </c>
      <c r="B77" s="3" t="s">
        <v>2</v>
      </c>
      <c r="C77" s="4"/>
      <c r="D77" s="4"/>
      <c r="F77" s="4"/>
      <c r="H77" s="4"/>
      <c r="J77" s="4"/>
      <c r="L77" s="4"/>
      <c r="N77" s="4"/>
      <c r="P77" s="4"/>
      <c r="R77" s="4"/>
      <c r="T77" s="4"/>
      <c r="U77" s="4"/>
      <c r="V77" s="4"/>
      <c r="W77" s="4"/>
      <c r="Y77" s="4"/>
      <c r="AA77" s="4"/>
      <c r="AC77" s="4"/>
      <c r="AE77" s="4"/>
      <c r="AG77" s="4"/>
      <c r="AI77" s="4"/>
      <c r="AK77" s="4"/>
      <c r="AM77" s="4"/>
      <c r="AO77" s="4"/>
      <c r="AQ77" s="4"/>
      <c r="AS77" s="4"/>
      <c r="AU77" s="4"/>
      <c r="AW77" s="4"/>
      <c r="AY77" s="4"/>
      <c r="BA77" s="4"/>
      <c r="BC77" s="4"/>
      <c r="BE77" s="4"/>
      <c r="BG77" s="4"/>
      <c r="BI77" s="4"/>
      <c r="BJ77" s="4"/>
      <c r="BK77" s="4"/>
      <c r="BL77" s="4"/>
      <c r="BM77" s="4"/>
      <c r="BN77" s="4"/>
    </row>
    <row r="78" spans="1:66">
      <c r="A78" s="3" t="s">
        <v>272</v>
      </c>
      <c r="B78" s="3" t="s">
        <v>3</v>
      </c>
      <c r="C78" s="4"/>
      <c r="D78" s="4"/>
      <c r="F78" s="4"/>
      <c r="H78" s="4"/>
      <c r="J78" s="4"/>
      <c r="L78" s="4"/>
      <c r="N78" s="4"/>
      <c r="P78" s="4"/>
      <c r="R78" s="4"/>
      <c r="T78" s="4"/>
      <c r="U78" s="4"/>
      <c r="V78" s="4"/>
      <c r="W78" s="4"/>
      <c r="Y78" s="4"/>
      <c r="AA78" s="4"/>
      <c r="AC78" s="4"/>
      <c r="AE78" s="4"/>
      <c r="AG78" s="4"/>
      <c r="AI78" s="4"/>
      <c r="AK78" s="4"/>
      <c r="AM78" s="4"/>
      <c r="AO78" s="4"/>
      <c r="AQ78" s="4"/>
      <c r="AS78" s="4"/>
      <c r="AU78" s="4"/>
      <c r="AW78" s="4"/>
      <c r="AY78" s="4"/>
      <c r="BA78" s="4"/>
      <c r="BC78" s="4"/>
      <c r="BE78" s="4"/>
      <c r="BG78" s="4"/>
      <c r="BI78" s="4"/>
      <c r="BJ78" s="4"/>
      <c r="BK78" s="4"/>
      <c r="BL78" s="4"/>
      <c r="BM78" s="4"/>
      <c r="BN78" s="4"/>
    </row>
    <row r="79" spans="1:66">
      <c r="A79" s="3" t="s">
        <v>4</v>
      </c>
      <c r="B79" s="3" t="s">
        <v>12</v>
      </c>
      <c r="C79" s="3" t="s">
        <v>273</v>
      </c>
      <c r="D79" s="3" t="s">
        <v>274</v>
      </c>
      <c r="E79" s="3" t="s">
        <v>275</v>
      </c>
      <c r="F79" s="3" t="s">
        <v>276</v>
      </c>
      <c r="G79" s="3" t="s">
        <v>277</v>
      </c>
      <c r="H79" s="3" t="s">
        <v>278</v>
      </c>
      <c r="I79" s="3" t="s">
        <v>279</v>
      </c>
      <c r="J79" s="3" t="s">
        <v>280</v>
      </c>
      <c r="K79" s="3" t="s">
        <v>281</v>
      </c>
      <c r="L79" s="3" t="s">
        <v>282</v>
      </c>
      <c r="M79" s="3" t="s">
        <v>283</v>
      </c>
      <c r="N79" s="3" t="s">
        <v>284</v>
      </c>
      <c r="O79" s="3" t="s">
        <v>285</v>
      </c>
      <c r="P79" s="3" t="s">
        <v>286</v>
      </c>
      <c r="Q79" s="3" t="s">
        <v>210</v>
      </c>
      <c r="R79" s="3" t="s">
        <v>287</v>
      </c>
      <c r="S79" s="3" t="s">
        <v>288</v>
      </c>
      <c r="T79" s="3" t="s">
        <v>289</v>
      </c>
      <c r="U79" s="3" t="s">
        <v>290</v>
      </c>
      <c r="V79" s="3" t="s">
        <v>291</v>
      </c>
      <c r="W79" s="3" t="s">
        <v>292</v>
      </c>
      <c r="X79" s="3" t="s">
        <v>293</v>
      </c>
      <c r="Y79" s="3" t="s">
        <v>294</v>
      </c>
      <c r="Z79" s="3" t="s">
        <v>295</v>
      </c>
      <c r="AA79" s="3" t="s">
        <v>296</v>
      </c>
      <c r="AB79" s="3" t="s">
        <v>297</v>
      </c>
      <c r="AC79" s="3" t="s">
        <v>298</v>
      </c>
      <c r="AD79" s="3" t="s">
        <v>299</v>
      </c>
      <c r="AE79" s="3" t="s">
        <v>300</v>
      </c>
      <c r="AF79" s="3" t="s">
        <v>301</v>
      </c>
      <c r="AG79" s="3" t="s">
        <v>302</v>
      </c>
      <c r="AH79" s="3" t="s">
        <v>303</v>
      </c>
      <c r="AI79" s="3" t="s">
        <v>304</v>
      </c>
      <c r="AJ79" s="3" t="s">
        <v>305</v>
      </c>
      <c r="AK79" s="3" t="s">
        <v>306</v>
      </c>
      <c r="AL79" s="3" t="s">
        <v>307</v>
      </c>
      <c r="AM79" s="3" t="s">
        <v>308</v>
      </c>
      <c r="AN79" s="3" t="s">
        <v>309</v>
      </c>
      <c r="AO79" s="3" t="s">
        <v>310</v>
      </c>
      <c r="AP79" s="3" t="s">
        <v>311</v>
      </c>
      <c r="AQ79" s="3" t="s">
        <v>312</v>
      </c>
      <c r="AR79" s="3" t="s">
        <v>313</v>
      </c>
      <c r="AS79" s="3" t="s">
        <v>314</v>
      </c>
      <c r="AT79" s="3" t="s">
        <v>315</v>
      </c>
      <c r="AU79" s="3" t="s">
        <v>316</v>
      </c>
      <c r="AV79" s="3" t="s">
        <v>317</v>
      </c>
      <c r="AW79" s="3" t="s">
        <v>318</v>
      </c>
    </row>
    <row r="80" spans="1:66">
      <c r="A80" s="3" t="s">
        <v>319</v>
      </c>
      <c r="B80" s="3" t="s">
        <v>70</v>
      </c>
      <c r="C80" s="4"/>
      <c r="H80" s="4"/>
      <c r="L80" s="4"/>
      <c r="N80" s="4"/>
      <c r="P80" s="4"/>
      <c r="R80" s="4"/>
      <c r="S80" s="4"/>
      <c r="T80" s="4"/>
      <c r="U80" s="4"/>
      <c r="V80" s="4"/>
      <c r="W80" s="4"/>
      <c r="Z80" s="4"/>
      <c r="AC80" s="4"/>
      <c r="AD80" s="4"/>
      <c r="AE80" s="4"/>
      <c r="AF80" s="4"/>
      <c r="AH80" s="4"/>
      <c r="AK80" s="4"/>
      <c r="AL80" s="4"/>
      <c r="AM80" s="4"/>
      <c r="AN80" s="4"/>
      <c r="AP80" s="4"/>
      <c r="AR80" s="4"/>
      <c r="AS80" s="4"/>
      <c r="AU80" s="4"/>
    </row>
    <row r="81" spans="1:85">
      <c r="A81" s="3" t="s">
        <v>319</v>
      </c>
      <c r="B81" s="3" t="s">
        <v>1</v>
      </c>
      <c r="C81" s="4"/>
      <c r="H81" s="4"/>
      <c r="J81" s="4"/>
      <c r="L81" s="4"/>
      <c r="N81" s="4"/>
      <c r="P81" s="4"/>
      <c r="R81" s="4"/>
      <c r="S81" s="4"/>
      <c r="T81" s="4"/>
      <c r="U81" s="4"/>
      <c r="V81" s="4"/>
      <c r="W81" s="4"/>
      <c r="Z81" s="4"/>
      <c r="AC81" s="4"/>
      <c r="AD81" s="4"/>
      <c r="AE81" s="4"/>
      <c r="AF81" s="4"/>
      <c r="AH81" s="4"/>
      <c r="AK81" s="4"/>
      <c r="AL81" s="4"/>
      <c r="AM81" s="4"/>
      <c r="AN81" s="4"/>
      <c r="AP81" s="4"/>
      <c r="AR81" s="4"/>
      <c r="AS81" s="4"/>
      <c r="AU81" s="4"/>
    </row>
    <row r="82" spans="1:85">
      <c r="A82" s="3" t="s">
        <v>319</v>
      </c>
      <c r="B82" s="3" t="s">
        <v>2</v>
      </c>
      <c r="C82" s="4"/>
      <c r="D82" s="4"/>
      <c r="F82" s="4"/>
      <c r="H82" s="4"/>
      <c r="J82" s="4"/>
      <c r="L82" s="4"/>
      <c r="N82" s="4"/>
      <c r="P82" s="4"/>
      <c r="R82" s="4"/>
      <c r="S82" s="4"/>
      <c r="T82" s="4"/>
      <c r="U82" s="4"/>
      <c r="V82" s="4"/>
      <c r="W82" s="4"/>
      <c r="Z82" s="4"/>
      <c r="AC82" s="4"/>
      <c r="AD82" s="4"/>
      <c r="AE82" s="4"/>
      <c r="AF82" s="4"/>
      <c r="AH82" s="4"/>
      <c r="AK82" s="4"/>
      <c r="AL82" s="4"/>
      <c r="AM82" s="4"/>
      <c r="AN82" s="4"/>
      <c r="AP82" s="4"/>
      <c r="AR82" s="4"/>
      <c r="AS82" s="4"/>
      <c r="AU82" s="4"/>
    </row>
    <row r="83" spans="1:85">
      <c r="A83" s="3" t="s">
        <v>319</v>
      </c>
      <c r="B83" s="3" t="s">
        <v>3</v>
      </c>
      <c r="C83" s="4"/>
      <c r="D83" s="4"/>
      <c r="F83" s="4"/>
      <c r="H83" s="4"/>
      <c r="J83" s="4"/>
      <c r="L83" s="4"/>
      <c r="N83" s="4"/>
      <c r="P83" s="4"/>
      <c r="R83" s="4"/>
      <c r="S83" s="4"/>
      <c r="T83" s="4"/>
      <c r="U83" s="4"/>
      <c r="V83" s="4"/>
      <c r="W83" s="4"/>
      <c r="Z83" s="4"/>
      <c r="AC83" s="4"/>
      <c r="AD83" s="4"/>
      <c r="AE83" s="4"/>
      <c r="AF83" s="4"/>
      <c r="AH83" s="4"/>
      <c r="AK83" s="4"/>
      <c r="AL83" s="4"/>
      <c r="AM83" s="4"/>
      <c r="AN83" s="4"/>
      <c r="AP83" s="4"/>
      <c r="AR83" s="4"/>
      <c r="AS83" s="4"/>
      <c r="AU83" s="4"/>
    </row>
    <row r="84" spans="1:85">
      <c r="A84" s="3" t="s">
        <v>4</v>
      </c>
      <c r="B84" s="3" t="s">
        <v>12</v>
      </c>
      <c r="C84" s="3" t="s">
        <v>320</v>
      </c>
      <c r="D84" s="3" t="s">
        <v>321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335</v>
      </c>
      <c r="S84" s="3" t="s">
        <v>336</v>
      </c>
      <c r="T84" s="3" t="s">
        <v>337</v>
      </c>
      <c r="U84" s="3" t="s">
        <v>338</v>
      </c>
      <c r="V84" s="3" t="s">
        <v>339</v>
      </c>
      <c r="W84" s="3" t="s">
        <v>340</v>
      </c>
      <c r="X84" s="3" t="s">
        <v>341</v>
      </c>
      <c r="Y84" s="3" t="s">
        <v>342</v>
      </c>
      <c r="Z84" s="3" t="s">
        <v>343</v>
      </c>
      <c r="AA84" s="3" t="s">
        <v>344</v>
      </c>
      <c r="AB84" s="3" t="s">
        <v>345</v>
      </c>
      <c r="AC84" s="3" t="s">
        <v>346</v>
      </c>
      <c r="AD84" s="3" t="s">
        <v>347</v>
      </c>
      <c r="AE84" s="3" t="s">
        <v>348</v>
      </c>
      <c r="AF84" s="3" t="s">
        <v>349</v>
      </c>
      <c r="AG84" s="3" t="s">
        <v>350</v>
      </c>
      <c r="AH84" s="3" t="s">
        <v>351</v>
      </c>
      <c r="AI84" s="3" t="s">
        <v>352</v>
      </c>
      <c r="AJ84" s="3" t="s">
        <v>353</v>
      </c>
      <c r="AK84" s="3" t="s">
        <v>354</v>
      </c>
      <c r="AL84" s="3" t="s">
        <v>355</v>
      </c>
      <c r="AM84" s="3" t="s">
        <v>356</v>
      </c>
      <c r="AN84" s="3" t="s">
        <v>357</v>
      </c>
      <c r="AO84" s="3" t="s">
        <v>358</v>
      </c>
      <c r="AP84" s="3" t="s">
        <v>359</v>
      </c>
      <c r="AQ84" s="3" t="s">
        <v>360</v>
      </c>
      <c r="AR84" s="3" t="s">
        <v>361</v>
      </c>
      <c r="AS84" s="3" t="s">
        <v>362</v>
      </c>
      <c r="AT84" s="3" t="s">
        <v>363</v>
      </c>
      <c r="AU84" s="3" t="s">
        <v>364</v>
      </c>
      <c r="AV84" s="3" t="s">
        <v>365</v>
      </c>
      <c r="AW84" s="3" t="s">
        <v>366</v>
      </c>
      <c r="AX84" s="3" t="s">
        <v>367</v>
      </c>
      <c r="AY84" s="3" t="s">
        <v>368</v>
      </c>
      <c r="AZ84" s="3" t="s">
        <v>369</v>
      </c>
      <c r="BA84" s="3" t="s">
        <v>370</v>
      </c>
      <c r="BB84" s="3" t="s">
        <v>371</v>
      </c>
      <c r="BC84" s="3" t="s">
        <v>372</v>
      </c>
      <c r="BD84" s="3" t="s">
        <v>373</v>
      </c>
      <c r="BE84" s="3" t="s">
        <v>374</v>
      </c>
      <c r="BF84" s="3" t="s">
        <v>375</v>
      </c>
      <c r="BG84" s="3" t="s">
        <v>376</v>
      </c>
      <c r="BH84" s="3" t="s">
        <v>377</v>
      </c>
      <c r="BI84" s="3" t="s">
        <v>378</v>
      </c>
      <c r="BJ84" s="3" t="s">
        <v>379</v>
      </c>
      <c r="BK84" s="3" t="s">
        <v>380</v>
      </c>
      <c r="BL84" s="3" t="s">
        <v>381</v>
      </c>
      <c r="BM84" s="3" t="s">
        <v>382</v>
      </c>
      <c r="BN84" s="3" t="s">
        <v>383</v>
      </c>
      <c r="BO84" s="3" t="s">
        <v>384</v>
      </c>
      <c r="BP84" s="3" t="s">
        <v>385</v>
      </c>
      <c r="BQ84" s="3" t="s">
        <v>386</v>
      </c>
      <c r="BR84" s="3" t="s">
        <v>387</v>
      </c>
      <c r="BS84" s="3" t="s">
        <v>388</v>
      </c>
      <c r="BT84" s="3" t="s">
        <v>389</v>
      </c>
      <c r="BU84" s="3" t="s">
        <v>390</v>
      </c>
      <c r="BV84" s="3" t="s">
        <v>391</v>
      </c>
      <c r="BW84" s="3" t="s">
        <v>392</v>
      </c>
      <c r="BX84" s="3" t="s">
        <v>393</v>
      </c>
      <c r="BY84" s="3" t="s">
        <v>394</v>
      </c>
      <c r="BZ84" s="3" t="s">
        <v>395</v>
      </c>
      <c r="CA84" s="3" t="s">
        <v>396</v>
      </c>
      <c r="CB84" s="3" t="s">
        <v>397</v>
      </c>
      <c r="CC84" s="3" t="s">
        <v>398</v>
      </c>
      <c r="CD84" s="3" t="s">
        <v>399</v>
      </c>
      <c r="CE84" s="3" t="s">
        <v>400</v>
      </c>
      <c r="CF84" s="3" t="s">
        <v>401</v>
      </c>
      <c r="CG84" s="3" t="s">
        <v>402</v>
      </c>
    </row>
    <row r="85" spans="1:85">
      <c r="A85" s="3" t="s">
        <v>403</v>
      </c>
      <c r="B85" s="3" t="s">
        <v>70</v>
      </c>
      <c r="C85" s="4"/>
      <c r="D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E85" s="4"/>
      <c r="AJ85" s="4"/>
      <c r="AL85" s="4"/>
      <c r="AN85" s="4"/>
      <c r="AP85" s="4"/>
      <c r="AR85" s="4"/>
      <c r="AT85" s="4"/>
      <c r="AZ85" s="4"/>
      <c r="BB85" s="4"/>
      <c r="BD85" s="4"/>
      <c r="BE85" s="4"/>
      <c r="BF85" s="4"/>
      <c r="BI85" s="4"/>
      <c r="BJ85" s="4"/>
      <c r="BK85" s="4"/>
      <c r="BN85" s="4"/>
      <c r="BO85" s="4"/>
      <c r="BP85" s="4"/>
      <c r="BQ85" s="4"/>
      <c r="BR85" s="4"/>
      <c r="BS85" s="4"/>
      <c r="BT85" s="5"/>
      <c r="BX85" s="4"/>
      <c r="CB85" s="4"/>
      <c r="CC85" s="4"/>
      <c r="CD85" s="4"/>
      <c r="CE85" s="4"/>
      <c r="CF85" s="4"/>
      <c r="CG85" s="4"/>
    </row>
    <row r="86" spans="1:85">
      <c r="A86" s="3" t="s">
        <v>403</v>
      </c>
      <c r="B86" s="3" t="s">
        <v>1</v>
      </c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E86" s="4"/>
      <c r="BF86" s="4"/>
      <c r="BG86" s="4"/>
      <c r="BI86" s="4"/>
      <c r="BJ86" s="4"/>
      <c r="BK86" s="4"/>
      <c r="BN86" s="4"/>
      <c r="BO86" s="4"/>
      <c r="BP86" s="4"/>
      <c r="BQ86" s="4"/>
      <c r="BR86" s="4"/>
      <c r="BS86" s="4"/>
      <c r="BT86" s="5"/>
      <c r="BV86" s="5"/>
      <c r="BX86" s="4"/>
      <c r="BZ86" s="4"/>
      <c r="CB86" s="4"/>
      <c r="CC86" s="4"/>
      <c r="CD86" s="4"/>
      <c r="CE86" s="4"/>
      <c r="CF86" s="4"/>
      <c r="CG86" s="4"/>
    </row>
    <row r="87" spans="1:85">
      <c r="A87" s="3" t="s">
        <v>403</v>
      </c>
      <c r="B87" s="3" t="s">
        <v>2</v>
      </c>
      <c r="C87" s="4"/>
      <c r="D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G87" s="4"/>
      <c r="AI87" s="4"/>
      <c r="AJ87" s="4"/>
      <c r="AK87" s="4"/>
      <c r="AL87" s="4"/>
      <c r="AN87" s="4"/>
      <c r="AP87" s="4"/>
      <c r="AR87" s="4"/>
      <c r="AT87" s="4"/>
      <c r="AV87" s="4"/>
      <c r="AX87" s="4"/>
      <c r="AZ87" s="4"/>
      <c r="BB87" s="4"/>
      <c r="BD87" s="4"/>
      <c r="BE87" s="4"/>
      <c r="BF87" s="4"/>
      <c r="BG87" s="4"/>
      <c r="BI87" s="4"/>
      <c r="BJ87" s="4"/>
      <c r="BK87" s="4"/>
      <c r="BL87" s="4"/>
      <c r="BN87" s="4"/>
      <c r="BO87" s="4"/>
      <c r="BP87" s="4"/>
      <c r="BQ87" s="4"/>
      <c r="BR87" s="4"/>
      <c r="BS87" s="4"/>
      <c r="BT87" s="5"/>
      <c r="BV87" s="5"/>
      <c r="BX87" s="4"/>
      <c r="BZ87" s="4"/>
      <c r="CB87" s="4"/>
      <c r="CC87" s="4"/>
      <c r="CD87" s="4"/>
      <c r="CE87" s="4"/>
      <c r="CF87" s="4"/>
      <c r="CG87" s="4"/>
    </row>
    <row r="88" spans="1:85">
      <c r="A88" s="3" t="s">
        <v>403</v>
      </c>
      <c r="B88" s="3" t="s">
        <v>3</v>
      </c>
      <c r="C88" s="4"/>
      <c r="D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G88" s="4"/>
      <c r="AI88" s="4"/>
      <c r="AJ88" s="4"/>
      <c r="AK88" s="4"/>
      <c r="AL88" s="4"/>
      <c r="AN88" s="4"/>
      <c r="AP88" s="4"/>
      <c r="AR88" s="4"/>
      <c r="AT88" s="4"/>
      <c r="AV88" s="4"/>
      <c r="AX88" s="4"/>
      <c r="AZ88" s="4"/>
      <c r="BB88" s="4"/>
      <c r="BD88" s="4"/>
      <c r="BE88" s="4"/>
      <c r="BF88" s="4"/>
      <c r="BG88" s="4"/>
      <c r="BI88" s="4"/>
      <c r="BJ88" s="4"/>
      <c r="BK88" s="4"/>
      <c r="BL88" s="4"/>
      <c r="BN88" s="4"/>
      <c r="BO88" s="4"/>
      <c r="BP88" s="4"/>
      <c r="BQ88" s="4"/>
      <c r="BR88" s="4"/>
      <c r="BS88" s="4"/>
      <c r="BT88" s="5"/>
      <c r="BV88" s="5"/>
      <c r="BX88" s="4"/>
      <c r="BZ88" s="4"/>
      <c r="CB88" s="4"/>
      <c r="CC88" s="4"/>
      <c r="CD88" s="4"/>
      <c r="CE88" s="4"/>
      <c r="CF88" s="4"/>
      <c r="CG88" s="4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B80A-486B-4DFC-8F59-55BAE48933C2}">
  <dimension ref="A1:DO88"/>
  <sheetViews>
    <sheetView workbookViewId="0"/>
  </sheetViews>
  <sheetFormatPr defaultColWidth="8.875" defaultRowHeight="18.75"/>
  <cols>
    <col min="1" max="16384" width="8.875" style="3"/>
  </cols>
  <sheetData>
    <row r="1" spans="1:119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</row>
    <row r="2" spans="1:119">
      <c r="A2" s="3" t="s">
        <v>10</v>
      </c>
      <c r="B2" s="3" t="s">
        <v>412</v>
      </c>
      <c r="C2" s="3" t="s">
        <v>408</v>
      </c>
      <c r="E2" s="3" t="s">
        <v>416</v>
      </c>
      <c r="F2" s="3" t="s">
        <v>11</v>
      </c>
    </row>
    <row r="3" spans="1:119">
      <c r="A3" s="3" t="s">
        <v>4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  <c r="N3" s="3" t="s">
        <v>24</v>
      </c>
      <c r="O3" s="3" t="s">
        <v>25</v>
      </c>
      <c r="P3" s="3" t="s">
        <v>26</v>
      </c>
      <c r="Q3" s="3" t="s">
        <v>27</v>
      </c>
      <c r="R3" s="3" t="s">
        <v>28</v>
      </c>
      <c r="S3" s="3" t="s">
        <v>29</v>
      </c>
      <c r="T3" s="3" t="s">
        <v>30</v>
      </c>
      <c r="U3" s="3" t="s">
        <v>31</v>
      </c>
      <c r="V3" s="3" t="s">
        <v>32</v>
      </c>
      <c r="W3" s="3" t="s">
        <v>33</v>
      </c>
      <c r="X3" s="9" t="s">
        <v>34</v>
      </c>
      <c r="Y3" s="10" t="s">
        <v>35</v>
      </c>
      <c r="Z3" s="10" t="s">
        <v>36</v>
      </c>
      <c r="AA3" s="11" t="s">
        <v>37</v>
      </c>
      <c r="AB3" s="12" t="s">
        <v>38</v>
      </c>
      <c r="AC3" s="12" t="s">
        <v>39</v>
      </c>
      <c r="AD3" s="3" t="s">
        <v>40</v>
      </c>
      <c r="AE3" s="3" t="s">
        <v>41</v>
      </c>
      <c r="AF3" s="3" t="s">
        <v>42</v>
      </c>
      <c r="AG3" s="3" t="s">
        <v>43</v>
      </c>
      <c r="AH3" s="3" t="s">
        <v>44</v>
      </c>
      <c r="AI3" s="3" t="s">
        <v>45</v>
      </c>
      <c r="AJ3" s="9" t="s">
        <v>410</v>
      </c>
      <c r="AK3" s="10" t="s">
        <v>46</v>
      </c>
      <c r="AL3" s="10" t="s">
        <v>47</v>
      </c>
      <c r="AM3" s="11" t="s">
        <v>48</v>
      </c>
      <c r="AN3" s="12" t="s">
        <v>49</v>
      </c>
      <c r="AO3" s="12" t="s">
        <v>50</v>
      </c>
      <c r="AP3" s="3" t="s">
        <v>51</v>
      </c>
      <c r="AQ3" s="3" t="s">
        <v>52</v>
      </c>
      <c r="AR3" s="3" t="s">
        <v>53</v>
      </c>
      <c r="AS3" s="3" t="s">
        <v>54</v>
      </c>
      <c r="AT3" s="3" t="s">
        <v>55</v>
      </c>
      <c r="AU3" s="3" t="s">
        <v>56</v>
      </c>
      <c r="AV3" s="3" t="s">
        <v>57</v>
      </c>
      <c r="AW3" s="3" t="s">
        <v>58</v>
      </c>
      <c r="AX3" s="3" t="s">
        <v>59</v>
      </c>
      <c r="AY3" s="3" t="s">
        <v>60</v>
      </c>
      <c r="AZ3" s="3" t="s">
        <v>61</v>
      </c>
      <c r="BA3" s="3" t="s">
        <v>62</v>
      </c>
      <c r="BB3" s="3" t="s">
        <v>63</v>
      </c>
      <c r="BC3" s="3" t="s">
        <v>64</v>
      </c>
      <c r="BD3" s="3" t="s">
        <v>65</v>
      </c>
      <c r="BE3" s="3" t="s">
        <v>66</v>
      </c>
      <c r="BF3" s="3" t="s">
        <v>67</v>
      </c>
      <c r="BG3" s="3" t="s">
        <v>68</v>
      </c>
    </row>
    <row r="4" spans="1:119">
      <c r="A4" s="3" t="s">
        <v>69</v>
      </c>
      <c r="B4" s="3" t="s">
        <v>70</v>
      </c>
      <c r="K4" s="4"/>
      <c r="L4" s="4"/>
      <c r="N4" s="4"/>
      <c r="P4" s="4"/>
      <c r="R4" s="4"/>
      <c r="T4" s="4"/>
      <c r="V4" s="4"/>
      <c r="X4" s="10">
        <v>78.400000000000006</v>
      </c>
      <c r="Y4" s="10">
        <v>80.5</v>
      </c>
      <c r="Z4" s="10">
        <v>76.300000000000011</v>
      </c>
      <c r="AA4" s="12">
        <v>84.7</v>
      </c>
      <c r="AB4" s="12">
        <v>86.4</v>
      </c>
      <c r="AC4" s="12">
        <v>83</v>
      </c>
      <c r="AJ4" s="10">
        <v>79.800000000000011</v>
      </c>
      <c r="AK4" s="10">
        <v>82</v>
      </c>
      <c r="AL4" s="10">
        <v>77.600000000000009</v>
      </c>
      <c r="AM4" s="12">
        <v>88.2</v>
      </c>
      <c r="AN4" s="12">
        <v>90</v>
      </c>
      <c r="AO4" s="12">
        <v>86.300000000000011</v>
      </c>
    </row>
    <row r="5" spans="1:119">
      <c r="A5" s="3" t="s">
        <v>69</v>
      </c>
      <c r="B5" s="3" t="s">
        <v>1</v>
      </c>
      <c r="K5" s="4"/>
      <c r="L5" s="4"/>
      <c r="N5" s="4"/>
      <c r="P5" s="4"/>
      <c r="R5" s="4"/>
      <c r="T5" s="4"/>
      <c r="V5" s="4"/>
      <c r="X5" s="10">
        <v>80</v>
      </c>
      <c r="Y5" s="10">
        <v>80.400000000000006</v>
      </c>
      <c r="Z5" s="10">
        <v>79.600000000000009</v>
      </c>
      <c r="AA5" s="12">
        <v>85.2</v>
      </c>
      <c r="AB5" s="12">
        <v>85.5</v>
      </c>
      <c r="AC5" s="12">
        <v>84.9</v>
      </c>
      <c r="AJ5" s="10">
        <v>81.600000000000009</v>
      </c>
      <c r="AK5" s="10">
        <v>82.100000000000009</v>
      </c>
      <c r="AL5" s="10">
        <v>81.2</v>
      </c>
      <c r="AM5" s="12">
        <v>88.4</v>
      </c>
      <c r="AN5" s="12">
        <v>88.7</v>
      </c>
      <c r="AO5" s="12">
        <v>88</v>
      </c>
    </row>
    <row r="6" spans="1:119">
      <c r="A6" s="3" t="s">
        <v>69</v>
      </c>
      <c r="B6" s="3" t="s">
        <v>2</v>
      </c>
      <c r="K6" s="4"/>
      <c r="L6" s="4"/>
      <c r="N6" s="4"/>
      <c r="P6" s="4"/>
      <c r="R6" s="4"/>
      <c r="T6" s="4"/>
      <c r="V6" s="4"/>
      <c r="X6" s="10">
        <v>79.7</v>
      </c>
      <c r="Y6" s="10">
        <v>79.800000000000011</v>
      </c>
      <c r="Z6" s="10">
        <v>79.600000000000009</v>
      </c>
      <c r="AA6" s="12">
        <v>84.5</v>
      </c>
      <c r="AB6" s="12">
        <v>84.600000000000009</v>
      </c>
      <c r="AC6" s="12">
        <v>84.4</v>
      </c>
      <c r="AJ6" s="10">
        <v>81.2</v>
      </c>
      <c r="AK6" s="10">
        <v>81.300000000000011</v>
      </c>
      <c r="AL6" s="10">
        <v>81</v>
      </c>
      <c r="AM6" s="12">
        <v>87.7</v>
      </c>
      <c r="AN6" s="12">
        <v>87.800000000000011</v>
      </c>
      <c r="AO6" s="12">
        <v>87.600000000000009</v>
      </c>
    </row>
    <row r="7" spans="1:119">
      <c r="A7" s="3" t="s">
        <v>69</v>
      </c>
      <c r="B7" s="3" t="s">
        <v>3</v>
      </c>
      <c r="K7" s="4"/>
      <c r="L7" s="4"/>
      <c r="N7" s="4"/>
      <c r="P7" s="4"/>
      <c r="R7" s="4"/>
      <c r="T7" s="4"/>
      <c r="V7" s="4"/>
      <c r="X7" s="10">
        <v>80.2</v>
      </c>
      <c r="Y7" s="10">
        <v>80.2</v>
      </c>
      <c r="Z7" s="10">
        <v>80.100000000000009</v>
      </c>
      <c r="AA7" s="12">
        <v>84.4</v>
      </c>
      <c r="AB7" s="12">
        <v>84.5</v>
      </c>
      <c r="AC7" s="12">
        <v>84.4</v>
      </c>
      <c r="AJ7" s="10">
        <v>81.7</v>
      </c>
      <c r="AK7" s="10">
        <v>81.7</v>
      </c>
      <c r="AL7" s="10">
        <v>81.7</v>
      </c>
      <c r="AM7" s="12">
        <v>87.7</v>
      </c>
      <c r="AN7" s="12">
        <v>87.800000000000011</v>
      </c>
      <c r="AO7" s="12">
        <v>87.7</v>
      </c>
    </row>
    <row r="8" spans="1:119">
      <c r="A8" s="3" t="s">
        <v>4</v>
      </c>
      <c r="B8" s="3" t="s">
        <v>12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  <c r="AI8" s="3" t="s">
        <v>103</v>
      </c>
      <c r="AJ8" s="3" t="s">
        <v>104</v>
      </c>
      <c r="AK8" s="3" t="s">
        <v>105</v>
      </c>
      <c r="AL8" s="3" t="s">
        <v>106</v>
      </c>
      <c r="AM8" s="3" t="s">
        <v>107</v>
      </c>
      <c r="AN8" s="3" t="s">
        <v>108</v>
      </c>
      <c r="AO8" s="3" t="s">
        <v>109</v>
      </c>
      <c r="AP8" s="3" t="s">
        <v>110</v>
      </c>
      <c r="AQ8" s="3" t="s">
        <v>111</v>
      </c>
      <c r="AR8" s="3" t="s">
        <v>112</v>
      </c>
      <c r="AS8" s="3" t="s">
        <v>113</v>
      </c>
      <c r="AT8" s="3" t="s">
        <v>114</v>
      </c>
      <c r="AU8" s="3" t="s">
        <v>115</v>
      </c>
      <c r="AV8" s="3" t="s">
        <v>116</v>
      </c>
      <c r="AW8" s="3" t="s">
        <v>117</v>
      </c>
      <c r="AX8" s="3" t="s">
        <v>118</v>
      </c>
      <c r="AY8" s="3" t="s">
        <v>119</v>
      </c>
      <c r="AZ8" s="3" t="s">
        <v>120</v>
      </c>
      <c r="BA8" s="3" t="s">
        <v>121</v>
      </c>
      <c r="BB8" s="3" t="s">
        <v>122</v>
      </c>
      <c r="BC8" s="3" t="s">
        <v>123</v>
      </c>
      <c r="BD8" s="3" t="s">
        <v>124</v>
      </c>
      <c r="BE8" s="3" t="s">
        <v>125</v>
      </c>
      <c r="BF8" s="3" t="s">
        <v>126</v>
      </c>
      <c r="BG8" s="3" t="s">
        <v>127</v>
      </c>
      <c r="BH8" s="3" t="s">
        <v>128</v>
      </c>
      <c r="BI8" s="3" t="s">
        <v>129</v>
      </c>
      <c r="BJ8" s="3" t="s">
        <v>130</v>
      </c>
      <c r="BK8" s="3" t="s">
        <v>131</v>
      </c>
      <c r="BL8" s="3" t="s">
        <v>132</v>
      </c>
      <c r="BM8" s="3" t="s">
        <v>133</v>
      </c>
      <c r="BN8" s="3" t="s">
        <v>134</v>
      </c>
      <c r="BO8" s="3" t="s">
        <v>135</v>
      </c>
      <c r="BP8" s="3" t="s">
        <v>136</v>
      </c>
      <c r="BQ8" s="3" t="s">
        <v>137</v>
      </c>
      <c r="BR8" s="3" t="s">
        <v>138</v>
      </c>
      <c r="BS8" s="3" t="s">
        <v>139</v>
      </c>
      <c r="BT8" s="3" t="s">
        <v>140</v>
      </c>
      <c r="BU8" s="3" t="s">
        <v>141</v>
      </c>
      <c r="BV8" s="3" t="s">
        <v>142</v>
      </c>
      <c r="BW8" s="3" t="s">
        <v>143</v>
      </c>
      <c r="BX8" s="3" t="s">
        <v>144</v>
      </c>
      <c r="BY8" s="3" t="s">
        <v>145</v>
      </c>
      <c r="BZ8" s="3" t="s">
        <v>146</v>
      </c>
      <c r="CA8" s="3" t="s">
        <v>147</v>
      </c>
      <c r="CB8" s="3" t="s">
        <v>148</v>
      </c>
      <c r="CC8" s="3" t="s">
        <v>149</v>
      </c>
      <c r="CD8" s="3" t="s">
        <v>150</v>
      </c>
      <c r="CE8" s="3" t="s">
        <v>151</v>
      </c>
      <c r="CF8" s="3" t="s">
        <v>152</v>
      </c>
      <c r="CG8" s="3" t="s">
        <v>153</v>
      </c>
      <c r="CH8" s="3" t="s">
        <v>154</v>
      </c>
      <c r="CI8" s="3" t="s">
        <v>155</v>
      </c>
      <c r="CJ8" s="3" t="s">
        <v>156</v>
      </c>
      <c r="CK8" s="3" t="s">
        <v>157</v>
      </c>
      <c r="CL8" s="3" t="s">
        <v>158</v>
      </c>
      <c r="CM8" s="3" t="s">
        <v>159</v>
      </c>
      <c r="CN8" s="3" t="s">
        <v>160</v>
      </c>
      <c r="CO8" s="3" t="s">
        <v>161</v>
      </c>
      <c r="CP8" s="3" t="s">
        <v>162</v>
      </c>
      <c r="CQ8" s="3" t="s">
        <v>163</v>
      </c>
      <c r="CR8" s="3" t="s">
        <v>164</v>
      </c>
      <c r="CS8" s="3" t="s">
        <v>165</v>
      </c>
      <c r="CT8" s="3" t="s">
        <v>166</v>
      </c>
      <c r="CU8" s="3" t="s">
        <v>167</v>
      </c>
      <c r="CV8" s="3" t="s">
        <v>168</v>
      </c>
      <c r="CW8" s="3" t="s">
        <v>169</v>
      </c>
      <c r="CX8" s="3" t="s">
        <v>170</v>
      </c>
      <c r="CY8" s="3" t="s">
        <v>171</v>
      </c>
      <c r="CZ8" s="3" t="s">
        <v>172</v>
      </c>
      <c r="DA8" s="3" t="s">
        <v>173</v>
      </c>
      <c r="DB8" s="3" t="s">
        <v>174</v>
      </c>
      <c r="DC8" s="3" t="s">
        <v>175</v>
      </c>
      <c r="DD8" s="3" t="s">
        <v>176</v>
      </c>
      <c r="DE8" s="3" t="s">
        <v>177</v>
      </c>
      <c r="DF8" s="3" t="s">
        <v>178</v>
      </c>
      <c r="DG8" s="3" t="s">
        <v>179</v>
      </c>
      <c r="DH8" s="3" t="s">
        <v>180</v>
      </c>
      <c r="DI8" s="3" t="s">
        <v>181</v>
      </c>
      <c r="DJ8" s="3" t="s">
        <v>182</v>
      </c>
      <c r="DK8" s="3" t="s">
        <v>183</v>
      </c>
      <c r="DL8" s="3" t="s">
        <v>184</v>
      </c>
      <c r="DM8" s="3" t="s">
        <v>185</v>
      </c>
      <c r="DN8" s="3" t="s">
        <v>186</v>
      </c>
      <c r="DO8" s="3" t="s">
        <v>187</v>
      </c>
    </row>
    <row r="9" spans="1:119">
      <c r="A9" s="3" t="s">
        <v>188</v>
      </c>
      <c r="B9" s="3" t="s">
        <v>70</v>
      </c>
      <c r="C9" s="4"/>
      <c r="D9" s="4"/>
      <c r="G9" s="4"/>
      <c r="I9" s="4"/>
      <c r="J9" s="4"/>
      <c r="M9" s="4"/>
      <c r="P9" s="4"/>
      <c r="S9" s="4"/>
      <c r="V9" s="4"/>
      <c r="AP9" s="4"/>
      <c r="AQ9" s="4"/>
      <c r="AS9" s="4"/>
      <c r="AT9" s="4"/>
      <c r="AW9" s="4"/>
      <c r="AZ9" s="4"/>
      <c r="BF9" s="4"/>
      <c r="BI9" s="4"/>
      <c r="BL9" s="4"/>
      <c r="BN9" s="4"/>
      <c r="BO9" s="4"/>
      <c r="BQ9" s="4"/>
      <c r="BR9" s="4"/>
      <c r="BU9" s="4"/>
      <c r="BX9" s="4"/>
      <c r="CA9" s="4"/>
      <c r="CD9" s="4"/>
      <c r="CF9" s="4"/>
      <c r="CG9" s="4"/>
      <c r="CJ9" s="4"/>
      <c r="CM9" s="4"/>
      <c r="CP9" s="4"/>
      <c r="CS9" s="4"/>
      <c r="CU9" s="4"/>
      <c r="CV9" s="4"/>
      <c r="CX9" s="4"/>
      <c r="CY9" s="4"/>
      <c r="DB9" s="4"/>
      <c r="DE9" s="4"/>
      <c r="DH9" s="4"/>
      <c r="DJ9" s="4"/>
      <c r="DK9" s="4"/>
      <c r="DN9" s="4"/>
    </row>
    <row r="10" spans="1:119">
      <c r="A10" s="3" t="s">
        <v>188</v>
      </c>
      <c r="B10" s="3" t="s">
        <v>1</v>
      </c>
      <c r="C10" s="4"/>
      <c r="D10" s="4"/>
      <c r="F10" s="4"/>
      <c r="G10" s="4"/>
      <c r="I10" s="4"/>
      <c r="J10" s="4"/>
      <c r="L10" s="4"/>
      <c r="M10" s="4"/>
      <c r="O10" s="4"/>
      <c r="P10" s="4"/>
      <c r="S10" s="4"/>
      <c r="U10" s="4"/>
      <c r="V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K10" s="4"/>
      <c r="BL10" s="4"/>
      <c r="BN10" s="4"/>
      <c r="BO10" s="4"/>
      <c r="BQ10" s="4"/>
      <c r="BR10" s="4"/>
      <c r="BT10" s="4"/>
      <c r="BU10" s="4"/>
      <c r="BW10" s="4"/>
      <c r="BX10" s="4"/>
      <c r="BZ10" s="4"/>
      <c r="CA10" s="4"/>
      <c r="CC10" s="4"/>
      <c r="CD10" s="4"/>
      <c r="CF10" s="4"/>
      <c r="CG10" s="4"/>
      <c r="CI10" s="4"/>
      <c r="CJ10" s="4"/>
      <c r="CL10" s="4"/>
      <c r="CM10" s="4"/>
      <c r="CO10" s="4"/>
      <c r="CP10" s="4"/>
      <c r="CR10" s="4"/>
      <c r="CS10" s="4"/>
      <c r="CU10" s="4"/>
      <c r="CV10" s="4"/>
      <c r="CX10" s="4"/>
      <c r="CY10" s="4"/>
      <c r="DA10" s="4"/>
      <c r="DB10" s="4"/>
      <c r="DE10" s="4"/>
      <c r="DG10" s="4"/>
      <c r="DH10" s="4"/>
      <c r="DJ10" s="4"/>
      <c r="DK10" s="4"/>
      <c r="DM10" s="4"/>
      <c r="DN10" s="4"/>
    </row>
    <row r="11" spans="1:119">
      <c r="A11" s="3" t="s">
        <v>188</v>
      </c>
      <c r="B11" s="3" t="s">
        <v>2</v>
      </c>
      <c r="C11" s="4"/>
      <c r="D11" s="4"/>
      <c r="F11" s="4"/>
      <c r="G11" s="4"/>
      <c r="I11" s="4"/>
      <c r="J11" s="4"/>
      <c r="L11" s="4"/>
      <c r="M11" s="4"/>
      <c r="O11" s="4"/>
      <c r="P11" s="4"/>
      <c r="R11" s="4"/>
      <c r="S11" s="4"/>
      <c r="U11" s="4"/>
      <c r="V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K11" s="4"/>
      <c r="BL11" s="4"/>
      <c r="BN11" s="4"/>
      <c r="BO11" s="4"/>
      <c r="BQ11" s="4"/>
      <c r="BR11" s="4"/>
      <c r="BT11" s="4"/>
      <c r="BU11" s="4"/>
      <c r="BW11" s="4"/>
      <c r="BX11" s="4"/>
      <c r="BZ11" s="4"/>
      <c r="CA11" s="4"/>
      <c r="CC11" s="4"/>
      <c r="CD11" s="4"/>
      <c r="CF11" s="4"/>
      <c r="CG11" s="4"/>
      <c r="CI11" s="4"/>
      <c r="CJ11" s="4"/>
      <c r="CL11" s="4"/>
      <c r="CM11" s="4"/>
      <c r="CO11" s="4"/>
      <c r="CP11" s="4"/>
      <c r="CR11" s="4"/>
      <c r="CS11" s="4"/>
      <c r="CU11" s="4"/>
      <c r="CV11" s="4"/>
      <c r="CX11" s="4"/>
      <c r="CY11" s="4"/>
      <c r="DA11" s="4"/>
      <c r="DB11" s="4"/>
      <c r="DD11" s="4"/>
      <c r="DE11" s="4"/>
      <c r="DG11" s="4"/>
      <c r="DH11" s="4"/>
      <c r="DJ11" s="4"/>
      <c r="DK11" s="4"/>
      <c r="DM11" s="4"/>
      <c r="DN11" s="4"/>
    </row>
    <row r="12" spans="1:119">
      <c r="A12" s="3" t="s">
        <v>188</v>
      </c>
      <c r="B12" s="3" t="s">
        <v>3</v>
      </c>
      <c r="C12" s="4"/>
      <c r="D12" s="4"/>
      <c r="F12" s="4"/>
      <c r="G12" s="4"/>
      <c r="I12" s="4"/>
      <c r="J12" s="4"/>
      <c r="L12" s="4"/>
      <c r="M12" s="4"/>
      <c r="O12" s="4"/>
      <c r="P12" s="4"/>
      <c r="R12" s="4"/>
      <c r="S12" s="4"/>
      <c r="U12" s="4"/>
      <c r="V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K12" s="4"/>
      <c r="BL12" s="4"/>
      <c r="BN12" s="4"/>
      <c r="BO12" s="4"/>
      <c r="BQ12" s="4"/>
      <c r="BR12" s="4"/>
      <c r="BT12" s="4"/>
      <c r="BU12" s="4"/>
      <c r="BW12" s="4"/>
      <c r="BX12" s="4"/>
      <c r="BZ12" s="4"/>
      <c r="CA12" s="4"/>
      <c r="CC12" s="4"/>
      <c r="CD12" s="4"/>
      <c r="CF12" s="4"/>
      <c r="CG12" s="4"/>
      <c r="CI12" s="4"/>
      <c r="CJ12" s="4"/>
      <c r="CL12" s="4"/>
      <c r="CM12" s="4"/>
      <c r="CO12" s="4"/>
      <c r="CP12" s="4"/>
      <c r="CR12" s="4"/>
      <c r="CS12" s="4"/>
      <c r="CU12" s="4"/>
      <c r="CV12" s="4"/>
      <c r="CX12" s="4"/>
      <c r="CY12" s="4"/>
      <c r="DA12" s="4"/>
      <c r="DB12" s="4"/>
      <c r="DD12" s="4"/>
      <c r="DE12" s="4"/>
      <c r="DG12" s="4"/>
      <c r="DH12" s="4"/>
      <c r="DJ12" s="4"/>
      <c r="DK12" s="4"/>
      <c r="DM12" s="4"/>
      <c r="DN12" s="4"/>
    </row>
    <row r="13" spans="1:119">
      <c r="A13" s="3" t="s">
        <v>4</v>
      </c>
      <c r="B13" s="3" t="s">
        <v>12</v>
      </c>
      <c r="C13" s="3" t="s">
        <v>189</v>
      </c>
      <c r="D13" s="3" t="s">
        <v>190</v>
      </c>
      <c r="E13" s="3" t="s">
        <v>191</v>
      </c>
      <c r="F13" s="3" t="s">
        <v>192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119">
      <c r="A14" s="3" t="s">
        <v>193</v>
      </c>
      <c r="B14" s="3" t="s">
        <v>70</v>
      </c>
      <c r="C14" s="3" t="s">
        <v>194</v>
      </c>
      <c r="D14" s="4"/>
      <c r="E14" s="4"/>
    </row>
    <row r="15" spans="1:119">
      <c r="A15" s="3" t="s">
        <v>193</v>
      </c>
      <c r="B15" s="3" t="s">
        <v>70</v>
      </c>
      <c r="C15" s="3" t="s">
        <v>195</v>
      </c>
      <c r="D15" s="4"/>
      <c r="E15" s="4"/>
    </row>
    <row r="16" spans="1:119">
      <c r="A16" s="3" t="s">
        <v>193</v>
      </c>
      <c r="B16" s="3" t="s">
        <v>70</v>
      </c>
      <c r="C16" s="3" t="s">
        <v>196</v>
      </c>
      <c r="D16" s="4"/>
      <c r="E16" s="4"/>
    </row>
    <row r="17" spans="1:5">
      <c r="A17" s="3" t="s">
        <v>193</v>
      </c>
      <c r="B17" s="3" t="s">
        <v>70</v>
      </c>
      <c r="C17" s="3" t="s">
        <v>197</v>
      </c>
      <c r="D17" s="4"/>
      <c r="E17" s="4"/>
    </row>
    <row r="18" spans="1:5">
      <c r="A18" s="3" t="s">
        <v>193</v>
      </c>
      <c r="B18" s="3" t="s">
        <v>70</v>
      </c>
      <c r="C18" s="3" t="s">
        <v>198</v>
      </c>
      <c r="D18" s="4"/>
      <c r="E18" s="4"/>
    </row>
    <row r="19" spans="1:5">
      <c r="A19" s="3" t="s">
        <v>193</v>
      </c>
      <c r="B19" s="3" t="s">
        <v>70</v>
      </c>
      <c r="C19" s="3" t="s">
        <v>199</v>
      </c>
      <c r="D19" s="4"/>
      <c r="E19" s="4"/>
    </row>
    <row r="20" spans="1:5">
      <c r="A20" s="3" t="s">
        <v>193</v>
      </c>
      <c r="B20" s="3" t="s">
        <v>70</v>
      </c>
      <c r="C20" s="3" t="s">
        <v>200</v>
      </c>
      <c r="D20" s="4"/>
      <c r="E20" s="4"/>
    </row>
    <row r="21" spans="1:5">
      <c r="A21" s="3" t="s">
        <v>193</v>
      </c>
      <c r="B21" s="3" t="s">
        <v>70</v>
      </c>
      <c r="C21" s="3" t="s">
        <v>201</v>
      </c>
      <c r="D21" s="4"/>
      <c r="E21" s="4"/>
    </row>
    <row r="22" spans="1:5">
      <c r="A22" s="3" t="s">
        <v>193</v>
      </c>
      <c r="B22" s="3" t="s">
        <v>70</v>
      </c>
      <c r="C22" s="3" t="s">
        <v>202</v>
      </c>
      <c r="D22" s="4"/>
      <c r="E22" s="4"/>
    </row>
    <row r="23" spans="1:5">
      <c r="A23" s="3" t="s">
        <v>193</v>
      </c>
      <c r="B23" s="3" t="s">
        <v>70</v>
      </c>
      <c r="C23" s="3" t="s">
        <v>203</v>
      </c>
      <c r="D23" s="4"/>
      <c r="E23" s="4"/>
    </row>
    <row r="24" spans="1:5">
      <c r="A24" s="3" t="s">
        <v>193</v>
      </c>
      <c r="B24" s="3" t="s">
        <v>70</v>
      </c>
      <c r="C24" s="3" t="s">
        <v>204</v>
      </c>
      <c r="D24" s="4"/>
      <c r="E24" s="4"/>
    </row>
    <row r="25" spans="1:5">
      <c r="A25" s="3" t="s">
        <v>193</v>
      </c>
      <c r="B25" s="3" t="s">
        <v>70</v>
      </c>
      <c r="C25" s="3" t="s">
        <v>0</v>
      </c>
      <c r="D25" s="4"/>
      <c r="E25" s="4"/>
    </row>
    <row r="26" spans="1:5">
      <c r="A26" s="3" t="s">
        <v>193</v>
      </c>
      <c r="B26" s="3" t="s">
        <v>70</v>
      </c>
      <c r="C26" s="3" t="s">
        <v>205</v>
      </c>
      <c r="D26" s="4"/>
      <c r="E26" s="4"/>
    </row>
    <row r="27" spans="1:5">
      <c r="A27" s="3" t="s">
        <v>193</v>
      </c>
      <c r="B27" s="3" t="s">
        <v>70</v>
      </c>
      <c r="C27" s="3" t="s">
        <v>206</v>
      </c>
      <c r="D27" s="4"/>
      <c r="E27" s="4"/>
    </row>
    <row r="28" spans="1:5">
      <c r="A28" s="3" t="s">
        <v>193</v>
      </c>
      <c r="B28" s="3" t="s">
        <v>70</v>
      </c>
      <c r="C28" s="3" t="s">
        <v>207</v>
      </c>
      <c r="D28" s="4"/>
      <c r="E28" s="4"/>
    </row>
    <row r="29" spans="1:5">
      <c r="A29" s="3" t="s">
        <v>193</v>
      </c>
      <c r="B29" s="3" t="s">
        <v>1</v>
      </c>
      <c r="C29" s="3" t="s">
        <v>194</v>
      </c>
      <c r="D29" s="4"/>
      <c r="E29" s="4"/>
    </row>
    <row r="30" spans="1:5">
      <c r="A30" s="3" t="s">
        <v>193</v>
      </c>
      <c r="B30" s="3" t="s">
        <v>1</v>
      </c>
      <c r="C30" s="3" t="s">
        <v>195</v>
      </c>
      <c r="D30" s="4"/>
      <c r="E30" s="4"/>
    </row>
    <row r="31" spans="1:5">
      <c r="A31" s="3" t="s">
        <v>193</v>
      </c>
      <c r="B31" s="3" t="s">
        <v>1</v>
      </c>
      <c r="C31" s="3" t="s">
        <v>196</v>
      </c>
      <c r="D31" s="4"/>
      <c r="E31" s="4"/>
    </row>
    <row r="32" spans="1:5">
      <c r="A32" s="3" t="s">
        <v>193</v>
      </c>
      <c r="B32" s="3" t="s">
        <v>1</v>
      </c>
      <c r="C32" s="3" t="s">
        <v>197</v>
      </c>
      <c r="D32" s="4"/>
      <c r="E32" s="4"/>
    </row>
    <row r="33" spans="1:5">
      <c r="A33" s="3" t="s">
        <v>193</v>
      </c>
      <c r="B33" s="3" t="s">
        <v>1</v>
      </c>
      <c r="C33" s="3" t="s">
        <v>198</v>
      </c>
      <c r="D33" s="4"/>
      <c r="E33" s="4"/>
    </row>
    <row r="34" spans="1:5">
      <c r="A34" s="3" t="s">
        <v>193</v>
      </c>
      <c r="B34" s="3" t="s">
        <v>1</v>
      </c>
      <c r="C34" s="3" t="s">
        <v>199</v>
      </c>
      <c r="D34" s="4"/>
      <c r="E34" s="4"/>
    </row>
    <row r="35" spans="1:5">
      <c r="A35" s="3" t="s">
        <v>193</v>
      </c>
      <c r="B35" s="3" t="s">
        <v>1</v>
      </c>
      <c r="C35" s="3" t="s">
        <v>200</v>
      </c>
      <c r="D35" s="4"/>
      <c r="E35" s="4"/>
    </row>
    <row r="36" spans="1:5">
      <c r="A36" s="3" t="s">
        <v>193</v>
      </c>
      <c r="B36" s="3" t="s">
        <v>1</v>
      </c>
      <c r="C36" s="3" t="s">
        <v>201</v>
      </c>
      <c r="D36" s="4"/>
      <c r="E36" s="4"/>
    </row>
    <row r="37" spans="1:5">
      <c r="A37" s="3" t="s">
        <v>193</v>
      </c>
      <c r="B37" s="3" t="s">
        <v>1</v>
      </c>
      <c r="C37" s="3" t="s">
        <v>202</v>
      </c>
      <c r="D37" s="4"/>
      <c r="E37" s="4"/>
    </row>
    <row r="38" spans="1:5">
      <c r="A38" s="3" t="s">
        <v>193</v>
      </c>
      <c r="B38" s="3" t="s">
        <v>1</v>
      </c>
      <c r="C38" s="3" t="s">
        <v>203</v>
      </c>
      <c r="D38" s="4"/>
      <c r="E38" s="4"/>
    </row>
    <row r="39" spans="1:5">
      <c r="A39" s="3" t="s">
        <v>193</v>
      </c>
      <c r="B39" s="3" t="s">
        <v>1</v>
      </c>
      <c r="C39" s="3" t="s">
        <v>204</v>
      </c>
      <c r="D39" s="4"/>
      <c r="E39" s="4"/>
    </row>
    <row r="40" spans="1:5">
      <c r="A40" s="3" t="s">
        <v>193</v>
      </c>
      <c r="B40" s="3" t="s">
        <v>1</v>
      </c>
      <c r="C40" s="3" t="s">
        <v>0</v>
      </c>
      <c r="D40" s="4"/>
      <c r="E40" s="4"/>
    </row>
    <row r="41" spans="1:5">
      <c r="A41" s="3" t="s">
        <v>193</v>
      </c>
      <c r="B41" s="3" t="s">
        <v>1</v>
      </c>
      <c r="C41" s="3" t="s">
        <v>205</v>
      </c>
      <c r="D41" s="4"/>
      <c r="E41" s="4"/>
    </row>
    <row r="42" spans="1:5">
      <c r="A42" s="3" t="s">
        <v>193</v>
      </c>
      <c r="B42" s="3" t="s">
        <v>1</v>
      </c>
      <c r="C42" s="3" t="s">
        <v>206</v>
      </c>
      <c r="D42" s="4"/>
      <c r="E42" s="4"/>
    </row>
    <row r="43" spans="1:5">
      <c r="A43" s="3" t="s">
        <v>193</v>
      </c>
      <c r="B43" s="3" t="s">
        <v>1</v>
      </c>
      <c r="C43" s="3" t="s">
        <v>207</v>
      </c>
      <c r="D43" s="4"/>
      <c r="E43" s="4"/>
    </row>
    <row r="44" spans="1:5">
      <c r="A44" s="3" t="s">
        <v>193</v>
      </c>
      <c r="B44" s="3" t="s">
        <v>2</v>
      </c>
      <c r="C44" s="3" t="s">
        <v>194</v>
      </c>
      <c r="D44" s="4"/>
      <c r="E44" s="4"/>
    </row>
    <row r="45" spans="1:5">
      <c r="A45" s="3" t="s">
        <v>193</v>
      </c>
      <c r="B45" s="3" t="s">
        <v>2</v>
      </c>
      <c r="C45" s="3" t="s">
        <v>195</v>
      </c>
      <c r="D45" s="4"/>
      <c r="E45" s="4"/>
    </row>
    <row r="46" spans="1:5">
      <c r="A46" s="3" t="s">
        <v>193</v>
      </c>
      <c r="B46" s="3" t="s">
        <v>2</v>
      </c>
      <c r="C46" s="3" t="s">
        <v>196</v>
      </c>
      <c r="D46" s="4"/>
      <c r="E46" s="4"/>
    </row>
    <row r="47" spans="1:5">
      <c r="A47" s="3" t="s">
        <v>193</v>
      </c>
      <c r="B47" s="3" t="s">
        <v>2</v>
      </c>
      <c r="C47" s="3" t="s">
        <v>197</v>
      </c>
      <c r="D47" s="4"/>
      <c r="E47" s="4"/>
    </row>
    <row r="48" spans="1:5">
      <c r="A48" s="3" t="s">
        <v>193</v>
      </c>
      <c r="B48" s="3" t="s">
        <v>2</v>
      </c>
      <c r="C48" s="3" t="s">
        <v>198</v>
      </c>
      <c r="D48" s="4"/>
      <c r="E48" s="4"/>
    </row>
    <row r="49" spans="1:5">
      <c r="A49" s="3" t="s">
        <v>193</v>
      </c>
      <c r="B49" s="3" t="s">
        <v>2</v>
      </c>
      <c r="C49" s="3" t="s">
        <v>199</v>
      </c>
      <c r="D49" s="4"/>
      <c r="E49" s="4"/>
    </row>
    <row r="50" spans="1:5">
      <c r="A50" s="3" t="s">
        <v>193</v>
      </c>
      <c r="B50" s="3" t="s">
        <v>2</v>
      </c>
      <c r="C50" s="3" t="s">
        <v>200</v>
      </c>
      <c r="D50" s="4"/>
      <c r="E50" s="4"/>
    </row>
    <row r="51" spans="1:5">
      <c r="A51" s="3" t="s">
        <v>193</v>
      </c>
      <c r="B51" s="3" t="s">
        <v>2</v>
      </c>
      <c r="C51" s="3" t="s">
        <v>201</v>
      </c>
      <c r="D51" s="4"/>
      <c r="E51" s="4"/>
    </row>
    <row r="52" spans="1:5">
      <c r="A52" s="3" t="s">
        <v>193</v>
      </c>
      <c r="B52" s="3" t="s">
        <v>2</v>
      </c>
      <c r="C52" s="3" t="s">
        <v>202</v>
      </c>
      <c r="D52" s="4"/>
      <c r="E52" s="4"/>
    </row>
    <row r="53" spans="1:5">
      <c r="A53" s="3" t="s">
        <v>193</v>
      </c>
      <c r="B53" s="3" t="s">
        <v>2</v>
      </c>
      <c r="C53" s="3" t="s">
        <v>203</v>
      </c>
      <c r="D53" s="4"/>
      <c r="E53" s="4"/>
    </row>
    <row r="54" spans="1:5">
      <c r="A54" s="3" t="s">
        <v>193</v>
      </c>
      <c r="B54" s="3" t="s">
        <v>2</v>
      </c>
      <c r="C54" s="3" t="s">
        <v>204</v>
      </c>
      <c r="D54" s="4"/>
      <c r="E54" s="4"/>
    </row>
    <row r="55" spans="1:5">
      <c r="A55" s="3" t="s">
        <v>193</v>
      </c>
      <c r="B55" s="3" t="s">
        <v>2</v>
      </c>
      <c r="C55" s="3" t="s">
        <v>0</v>
      </c>
      <c r="D55" s="4"/>
      <c r="E55" s="4"/>
    </row>
    <row r="56" spans="1:5">
      <c r="A56" s="3" t="s">
        <v>193</v>
      </c>
      <c r="B56" s="3" t="s">
        <v>2</v>
      </c>
      <c r="C56" s="3" t="s">
        <v>205</v>
      </c>
      <c r="D56" s="4"/>
      <c r="E56" s="4"/>
    </row>
    <row r="57" spans="1:5">
      <c r="A57" s="3" t="s">
        <v>193</v>
      </c>
      <c r="B57" s="3" t="s">
        <v>2</v>
      </c>
      <c r="C57" s="3" t="s">
        <v>206</v>
      </c>
      <c r="D57" s="4"/>
      <c r="E57" s="4"/>
    </row>
    <row r="58" spans="1:5">
      <c r="A58" s="3" t="s">
        <v>193</v>
      </c>
      <c r="B58" s="3" t="s">
        <v>2</v>
      </c>
      <c r="C58" s="3" t="s">
        <v>207</v>
      </c>
      <c r="D58" s="4"/>
      <c r="E58" s="4"/>
    </row>
    <row r="59" spans="1:5">
      <c r="A59" s="3" t="s">
        <v>193</v>
      </c>
      <c r="B59" s="3" t="s">
        <v>3</v>
      </c>
      <c r="C59" s="3" t="s">
        <v>194</v>
      </c>
      <c r="D59" s="4"/>
      <c r="E59" s="4"/>
    </row>
    <row r="60" spans="1:5">
      <c r="A60" s="3" t="s">
        <v>193</v>
      </c>
      <c r="B60" s="3" t="s">
        <v>3</v>
      </c>
      <c r="C60" s="3" t="s">
        <v>195</v>
      </c>
      <c r="D60" s="4"/>
      <c r="E60" s="4"/>
    </row>
    <row r="61" spans="1:5">
      <c r="A61" s="3" t="s">
        <v>193</v>
      </c>
      <c r="B61" s="3" t="s">
        <v>3</v>
      </c>
      <c r="C61" s="3" t="s">
        <v>196</v>
      </c>
      <c r="D61" s="4"/>
      <c r="E61" s="4"/>
    </row>
    <row r="62" spans="1:5">
      <c r="A62" s="3" t="s">
        <v>193</v>
      </c>
      <c r="B62" s="3" t="s">
        <v>3</v>
      </c>
      <c r="C62" s="3" t="s">
        <v>197</v>
      </c>
      <c r="D62" s="4"/>
      <c r="E62" s="4"/>
    </row>
    <row r="63" spans="1:5">
      <c r="A63" s="3" t="s">
        <v>193</v>
      </c>
      <c r="B63" s="3" t="s">
        <v>3</v>
      </c>
      <c r="C63" s="3" t="s">
        <v>198</v>
      </c>
      <c r="D63" s="4"/>
      <c r="E63" s="4"/>
    </row>
    <row r="64" spans="1:5">
      <c r="A64" s="3" t="s">
        <v>193</v>
      </c>
      <c r="B64" s="3" t="s">
        <v>3</v>
      </c>
      <c r="C64" s="3" t="s">
        <v>199</v>
      </c>
      <c r="D64" s="4"/>
      <c r="E64" s="4"/>
    </row>
    <row r="65" spans="1:66">
      <c r="A65" s="3" t="s">
        <v>193</v>
      </c>
      <c r="B65" s="3" t="s">
        <v>3</v>
      </c>
      <c r="C65" s="3" t="s">
        <v>200</v>
      </c>
      <c r="D65" s="4"/>
      <c r="E65" s="4"/>
    </row>
    <row r="66" spans="1:66">
      <c r="A66" s="3" t="s">
        <v>193</v>
      </c>
      <c r="B66" s="3" t="s">
        <v>3</v>
      </c>
      <c r="C66" s="3" t="s">
        <v>201</v>
      </c>
      <c r="D66" s="4"/>
      <c r="E66" s="4"/>
    </row>
    <row r="67" spans="1:66">
      <c r="A67" s="3" t="s">
        <v>193</v>
      </c>
      <c r="B67" s="3" t="s">
        <v>3</v>
      </c>
      <c r="C67" s="3" t="s">
        <v>202</v>
      </c>
      <c r="D67" s="4"/>
      <c r="E67" s="4"/>
    </row>
    <row r="68" spans="1:66">
      <c r="A68" s="3" t="s">
        <v>193</v>
      </c>
      <c r="B68" s="3" t="s">
        <v>3</v>
      </c>
      <c r="C68" s="3" t="s">
        <v>203</v>
      </c>
      <c r="D68" s="4"/>
      <c r="E68" s="4"/>
    </row>
    <row r="69" spans="1:66">
      <c r="A69" s="3" t="s">
        <v>193</v>
      </c>
      <c r="B69" s="3" t="s">
        <v>3</v>
      </c>
      <c r="C69" s="3" t="s">
        <v>204</v>
      </c>
      <c r="D69" s="4"/>
      <c r="E69" s="4"/>
    </row>
    <row r="70" spans="1:66">
      <c r="A70" s="3" t="s">
        <v>193</v>
      </c>
      <c r="B70" s="3" t="s">
        <v>3</v>
      </c>
      <c r="C70" s="3" t="s">
        <v>0</v>
      </c>
      <c r="D70" s="4"/>
      <c r="E70" s="4"/>
    </row>
    <row r="71" spans="1:66">
      <c r="A71" s="3" t="s">
        <v>193</v>
      </c>
      <c r="B71" s="3" t="s">
        <v>3</v>
      </c>
      <c r="C71" s="3" t="s">
        <v>205</v>
      </c>
      <c r="D71" s="4"/>
      <c r="E71" s="4"/>
    </row>
    <row r="72" spans="1:66">
      <c r="A72" s="3" t="s">
        <v>193</v>
      </c>
      <c r="B72" s="3" t="s">
        <v>3</v>
      </c>
      <c r="C72" s="3" t="s">
        <v>206</v>
      </c>
      <c r="D72" s="4"/>
      <c r="E72" s="4"/>
    </row>
    <row r="73" spans="1:66">
      <c r="A73" s="3" t="s">
        <v>193</v>
      </c>
      <c r="B73" s="3" t="s">
        <v>3</v>
      </c>
      <c r="C73" s="3" t="s">
        <v>207</v>
      </c>
      <c r="D73" s="4"/>
      <c r="E73" s="4"/>
    </row>
    <row r="74" spans="1:66">
      <c r="A74" s="3" t="s">
        <v>4</v>
      </c>
      <c r="B74" s="3" t="s">
        <v>12</v>
      </c>
      <c r="C74" s="3" t="s">
        <v>208</v>
      </c>
      <c r="D74" s="3" t="s">
        <v>209</v>
      </c>
      <c r="E74" s="3" t="s">
        <v>210</v>
      </c>
      <c r="F74" s="3" t="s">
        <v>211</v>
      </c>
      <c r="G74" s="3" t="s">
        <v>212</v>
      </c>
      <c r="H74" s="3" t="s">
        <v>213</v>
      </c>
      <c r="I74" s="3" t="s">
        <v>214</v>
      </c>
      <c r="J74" s="3" t="s">
        <v>215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223</v>
      </c>
      <c r="S74" s="3" t="s">
        <v>224</v>
      </c>
      <c r="T74" s="3" t="s">
        <v>225</v>
      </c>
      <c r="U74" s="3" t="s">
        <v>226</v>
      </c>
      <c r="V74" s="3" t="s">
        <v>227</v>
      </c>
      <c r="W74" s="3" t="s">
        <v>228</v>
      </c>
      <c r="X74" s="3" t="s">
        <v>229</v>
      </c>
      <c r="Y74" s="3" t="s">
        <v>230</v>
      </c>
      <c r="Z74" s="3" t="s">
        <v>231</v>
      </c>
      <c r="AA74" s="3" t="s">
        <v>232</v>
      </c>
      <c r="AB74" s="3" t="s">
        <v>233</v>
      </c>
      <c r="AC74" s="3" t="s">
        <v>234</v>
      </c>
      <c r="AD74" s="3" t="s">
        <v>235</v>
      </c>
      <c r="AE74" s="3" t="s">
        <v>236</v>
      </c>
      <c r="AF74" s="3" t="s">
        <v>237</v>
      </c>
      <c r="AG74" s="3" t="s">
        <v>238</v>
      </c>
      <c r="AH74" s="3" t="s">
        <v>239</v>
      </c>
      <c r="AI74" s="3" t="s">
        <v>240</v>
      </c>
      <c r="AJ74" s="3" t="s">
        <v>241</v>
      </c>
      <c r="AK74" s="3" t="s">
        <v>242</v>
      </c>
      <c r="AL74" s="3" t="s">
        <v>243</v>
      </c>
      <c r="AM74" s="3" t="s">
        <v>244</v>
      </c>
      <c r="AN74" s="3" t="s">
        <v>245</v>
      </c>
      <c r="AO74" s="3" t="s">
        <v>246</v>
      </c>
      <c r="AP74" s="3" t="s">
        <v>247</v>
      </c>
      <c r="AQ74" s="3" t="s">
        <v>248</v>
      </c>
      <c r="AR74" s="3" t="s">
        <v>249</v>
      </c>
      <c r="AS74" s="3" t="s">
        <v>250</v>
      </c>
      <c r="AT74" s="3" t="s">
        <v>251</v>
      </c>
      <c r="AU74" s="3" t="s">
        <v>252</v>
      </c>
      <c r="AV74" s="3" t="s">
        <v>253</v>
      </c>
      <c r="AW74" s="3" t="s">
        <v>254</v>
      </c>
      <c r="AX74" s="3" t="s">
        <v>255</v>
      </c>
      <c r="AY74" s="3" t="s">
        <v>256</v>
      </c>
      <c r="AZ74" s="3" t="s">
        <v>257</v>
      </c>
      <c r="BA74" s="3" t="s">
        <v>258</v>
      </c>
      <c r="BB74" s="3" t="s">
        <v>259</v>
      </c>
      <c r="BC74" s="3" t="s">
        <v>260</v>
      </c>
      <c r="BD74" s="3" t="s">
        <v>261</v>
      </c>
      <c r="BE74" s="3" t="s">
        <v>262</v>
      </c>
      <c r="BF74" s="3" t="s">
        <v>263</v>
      </c>
      <c r="BG74" s="3" t="s">
        <v>264</v>
      </c>
      <c r="BH74" s="3" t="s">
        <v>265</v>
      </c>
      <c r="BI74" s="3" t="s">
        <v>266</v>
      </c>
      <c r="BJ74" s="3" t="s">
        <v>267</v>
      </c>
      <c r="BK74" s="3" t="s">
        <v>268</v>
      </c>
      <c r="BL74" s="3" t="s">
        <v>269</v>
      </c>
      <c r="BM74" s="3" t="s">
        <v>270</v>
      </c>
      <c r="BN74" s="3" t="s">
        <v>271</v>
      </c>
    </row>
    <row r="75" spans="1:66">
      <c r="A75" s="3" t="s">
        <v>272</v>
      </c>
      <c r="B75" s="3" t="s">
        <v>70</v>
      </c>
      <c r="C75" s="4"/>
      <c r="D75" s="4"/>
      <c r="Y75" s="4"/>
      <c r="BA75" s="4"/>
      <c r="BC75" s="4"/>
      <c r="BI75" s="4"/>
      <c r="BJ75" s="4"/>
      <c r="BK75" s="4"/>
      <c r="BL75" s="4"/>
      <c r="BM75" s="4"/>
      <c r="BN75" s="4"/>
    </row>
    <row r="76" spans="1:66">
      <c r="A76" s="3" t="s">
        <v>272</v>
      </c>
      <c r="B76" s="3" t="s">
        <v>1</v>
      </c>
      <c r="C76" s="4"/>
      <c r="D76" s="4"/>
      <c r="F76" s="4"/>
      <c r="H76" s="4"/>
      <c r="J76" s="4"/>
      <c r="L76" s="4"/>
      <c r="N76" s="4"/>
      <c r="P76" s="4"/>
      <c r="R76" s="4"/>
      <c r="T76" s="4"/>
      <c r="V76" s="4"/>
      <c r="W76" s="4"/>
      <c r="Y76" s="4"/>
      <c r="AA76" s="4"/>
      <c r="AC76" s="4"/>
      <c r="AE76" s="4"/>
      <c r="AI76" s="4"/>
      <c r="AM76" s="4"/>
      <c r="AO76" s="4"/>
      <c r="AQ76" s="4"/>
      <c r="AU76" s="4"/>
      <c r="AW76" s="4"/>
      <c r="AY76" s="4"/>
      <c r="BA76" s="4"/>
      <c r="BC76" s="4"/>
      <c r="BE76" s="4"/>
      <c r="BG76" s="4"/>
      <c r="BI76" s="4"/>
      <c r="BJ76" s="4"/>
      <c r="BK76" s="4"/>
      <c r="BL76" s="4"/>
      <c r="BM76" s="4"/>
      <c r="BN76" s="4"/>
    </row>
    <row r="77" spans="1:66">
      <c r="A77" s="3" t="s">
        <v>272</v>
      </c>
      <c r="B77" s="3" t="s">
        <v>2</v>
      </c>
      <c r="C77" s="4"/>
      <c r="D77" s="4"/>
      <c r="F77" s="4"/>
      <c r="H77" s="4"/>
      <c r="J77" s="4"/>
      <c r="L77" s="4"/>
      <c r="N77" s="4"/>
      <c r="P77" s="4"/>
      <c r="R77" s="4"/>
      <c r="T77" s="4"/>
      <c r="U77" s="4"/>
      <c r="V77" s="4"/>
      <c r="W77" s="4"/>
      <c r="Y77" s="4"/>
      <c r="AA77" s="4"/>
      <c r="AC77" s="4"/>
      <c r="AE77" s="4"/>
      <c r="AG77" s="4"/>
      <c r="AI77" s="4"/>
      <c r="AK77" s="4"/>
      <c r="AM77" s="4"/>
      <c r="AO77" s="4"/>
      <c r="AQ77" s="4"/>
      <c r="AS77" s="4"/>
      <c r="AU77" s="4"/>
      <c r="AW77" s="4"/>
      <c r="AY77" s="4"/>
      <c r="BA77" s="4"/>
      <c r="BC77" s="4"/>
      <c r="BE77" s="4"/>
      <c r="BG77" s="4"/>
      <c r="BI77" s="4"/>
      <c r="BJ77" s="4"/>
      <c r="BK77" s="4"/>
      <c r="BL77" s="4"/>
      <c r="BM77" s="4"/>
      <c r="BN77" s="4"/>
    </row>
    <row r="78" spans="1:66">
      <c r="A78" s="3" t="s">
        <v>272</v>
      </c>
      <c r="B78" s="3" t="s">
        <v>3</v>
      </c>
      <c r="C78" s="4"/>
      <c r="D78" s="4"/>
      <c r="F78" s="4"/>
      <c r="H78" s="4"/>
      <c r="J78" s="4"/>
      <c r="L78" s="4"/>
      <c r="N78" s="4"/>
      <c r="P78" s="4"/>
      <c r="R78" s="4"/>
      <c r="T78" s="4"/>
      <c r="U78" s="4"/>
      <c r="V78" s="4"/>
      <c r="W78" s="4"/>
      <c r="Y78" s="4"/>
      <c r="AA78" s="4"/>
      <c r="AC78" s="4"/>
      <c r="AE78" s="4"/>
      <c r="AG78" s="4"/>
      <c r="AI78" s="4"/>
      <c r="AK78" s="4"/>
      <c r="AM78" s="4"/>
      <c r="AO78" s="4"/>
      <c r="AQ78" s="4"/>
      <c r="AS78" s="4"/>
      <c r="AU78" s="4"/>
      <c r="AW78" s="4"/>
      <c r="AY78" s="4"/>
      <c r="BA78" s="4"/>
      <c r="BC78" s="4"/>
      <c r="BE78" s="4"/>
      <c r="BG78" s="4"/>
      <c r="BI78" s="4"/>
      <c r="BJ78" s="4"/>
      <c r="BK78" s="4"/>
      <c r="BL78" s="4"/>
      <c r="BM78" s="4"/>
      <c r="BN78" s="4"/>
    </row>
    <row r="79" spans="1:66">
      <c r="A79" s="3" t="s">
        <v>4</v>
      </c>
      <c r="B79" s="3" t="s">
        <v>12</v>
      </c>
      <c r="C79" s="3" t="s">
        <v>273</v>
      </c>
      <c r="D79" s="3" t="s">
        <v>274</v>
      </c>
      <c r="E79" s="3" t="s">
        <v>275</v>
      </c>
      <c r="F79" s="3" t="s">
        <v>276</v>
      </c>
      <c r="G79" s="3" t="s">
        <v>277</v>
      </c>
      <c r="H79" s="3" t="s">
        <v>278</v>
      </c>
      <c r="I79" s="3" t="s">
        <v>279</v>
      </c>
      <c r="J79" s="3" t="s">
        <v>280</v>
      </c>
      <c r="K79" s="3" t="s">
        <v>281</v>
      </c>
      <c r="L79" s="3" t="s">
        <v>282</v>
      </c>
      <c r="M79" s="3" t="s">
        <v>283</v>
      </c>
      <c r="N79" s="3" t="s">
        <v>284</v>
      </c>
      <c r="O79" s="3" t="s">
        <v>285</v>
      </c>
      <c r="P79" s="3" t="s">
        <v>286</v>
      </c>
      <c r="Q79" s="3" t="s">
        <v>210</v>
      </c>
      <c r="R79" s="3" t="s">
        <v>287</v>
      </c>
      <c r="S79" s="3" t="s">
        <v>288</v>
      </c>
      <c r="T79" s="3" t="s">
        <v>289</v>
      </c>
      <c r="U79" s="3" t="s">
        <v>290</v>
      </c>
      <c r="V79" s="3" t="s">
        <v>291</v>
      </c>
      <c r="W79" s="3" t="s">
        <v>292</v>
      </c>
      <c r="X79" s="3" t="s">
        <v>293</v>
      </c>
      <c r="Y79" s="3" t="s">
        <v>294</v>
      </c>
      <c r="Z79" s="3" t="s">
        <v>295</v>
      </c>
      <c r="AA79" s="3" t="s">
        <v>296</v>
      </c>
      <c r="AB79" s="3" t="s">
        <v>297</v>
      </c>
      <c r="AC79" s="3" t="s">
        <v>298</v>
      </c>
      <c r="AD79" s="3" t="s">
        <v>299</v>
      </c>
      <c r="AE79" s="3" t="s">
        <v>300</v>
      </c>
      <c r="AF79" s="3" t="s">
        <v>301</v>
      </c>
      <c r="AG79" s="3" t="s">
        <v>302</v>
      </c>
      <c r="AH79" s="3" t="s">
        <v>303</v>
      </c>
      <c r="AI79" s="3" t="s">
        <v>304</v>
      </c>
      <c r="AJ79" s="3" t="s">
        <v>305</v>
      </c>
      <c r="AK79" s="3" t="s">
        <v>306</v>
      </c>
      <c r="AL79" s="3" t="s">
        <v>307</v>
      </c>
      <c r="AM79" s="3" t="s">
        <v>308</v>
      </c>
      <c r="AN79" s="3" t="s">
        <v>309</v>
      </c>
      <c r="AO79" s="3" t="s">
        <v>310</v>
      </c>
      <c r="AP79" s="3" t="s">
        <v>311</v>
      </c>
      <c r="AQ79" s="3" t="s">
        <v>312</v>
      </c>
      <c r="AR79" s="3" t="s">
        <v>313</v>
      </c>
      <c r="AS79" s="3" t="s">
        <v>314</v>
      </c>
      <c r="AT79" s="3" t="s">
        <v>315</v>
      </c>
      <c r="AU79" s="3" t="s">
        <v>316</v>
      </c>
      <c r="AV79" s="3" t="s">
        <v>317</v>
      </c>
      <c r="AW79" s="3" t="s">
        <v>318</v>
      </c>
    </row>
    <row r="80" spans="1:66">
      <c r="A80" s="3" t="s">
        <v>319</v>
      </c>
      <c r="B80" s="3" t="s">
        <v>70</v>
      </c>
      <c r="C80" s="4"/>
      <c r="H80" s="4"/>
      <c r="L80" s="4"/>
      <c r="N80" s="4"/>
      <c r="P80" s="4"/>
      <c r="R80" s="4"/>
      <c r="S80" s="4"/>
      <c r="T80" s="4"/>
      <c r="U80" s="4"/>
      <c r="V80" s="4"/>
      <c r="W80" s="4"/>
      <c r="Z80" s="4"/>
      <c r="AC80" s="4"/>
      <c r="AD80" s="4"/>
      <c r="AE80" s="4"/>
      <c r="AF80" s="4"/>
      <c r="AH80" s="4"/>
      <c r="AK80" s="4"/>
      <c r="AL80" s="4"/>
      <c r="AM80" s="4"/>
      <c r="AN80" s="4"/>
      <c r="AP80" s="4"/>
      <c r="AR80" s="4"/>
      <c r="AS80" s="4"/>
      <c r="AU80" s="4"/>
    </row>
    <row r="81" spans="1:85">
      <c r="A81" s="3" t="s">
        <v>319</v>
      </c>
      <c r="B81" s="3" t="s">
        <v>1</v>
      </c>
      <c r="C81" s="4"/>
      <c r="H81" s="4"/>
      <c r="J81" s="4"/>
      <c r="L81" s="4"/>
      <c r="N81" s="4"/>
      <c r="P81" s="4"/>
      <c r="R81" s="4"/>
      <c r="S81" s="4"/>
      <c r="T81" s="4"/>
      <c r="U81" s="4"/>
      <c r="V81" s="4"/>
      <c r="W81" s="4"/>
      <c r="Z81" s="4"/>
      <c r="AC81" s="4"/>
      <c r="AD81" s="4"/>
      <c r="AE81" s="4"/>
      <c r="AF81" s="4"/>
      <c r="AH81" s="4"/>
      <c r="AK81" s="4"/>
      <c r="AL81" s="4"/>
      <c r="AM81" s="4"/>
      <c r="AN81" s="4"/>
      <c r="AP81" s="4"/>
      <c r="AR81" s="4"/>
      <c r="AS81" s="4"/>
      <c r="AU81" s="4"/>
    </row>
    <row r="82" spans="1:85">
      <c r="A82" s="3" t="s">
        <v>319</v>
      </c>
      <c r="B82" s="3" t="s">
        <v>2</v>
      </c>
      <c r="C82" s="4"/>
      <c r="D82" s="4"/>
      <c r="F82" s="4"/>
      <c r="H82" s="4"/>
      <c r="J82" s="4"/>
      <c r="L82" s="4"/>
      <c r="N82" s="4"/>
      <c r="P82" s="4"/>
      <c r="R82" s="4"/>
      <c r="S82" s="4"/>
      <c r="T82" s="4"/>
      <c r="U82" s="4"/>
      <c r="V82" s="4"/>
      <c r="W82" s="4"/>
      <c r="Z82" s="4"/>
      <c r="AC82" s="4"/>
      <c r="AD82" s="4"/>
      <c r="AE82" s="4"/>
      <c r="AF82" s="4"/>
      <c r="AH82" s="4"/>
      <c r="AK82" s="4"/>
      <c r="AL82" s="4"/>
      <c r="AM82" s="4"/>
      <c r="AN82" s="4"/>
      <c r="AP82" s="4"/>
      <c r="AR82" s="4"/>
      <c r="AS82" s="4"/>
      <c r="AU82" s="4"/>
    </row>
    <row r="83" spans="1:85">
      <c r="A83" s="3" t="s">
        <v>319</v>
      </c>
      <c r="B83" s="3" t="s">
        <v>3</v>
      </c>
      <c r="C83" s="4"/>
      <c r="D83" s="4"/>
      <c r="F83" s="4"/>
      <c r="H83" s="4"/>
      <c r="J83" s="4"/>
      <c r="L83" s="4"/>
      <c r="N83" s="4"/>
      <c r="P83" s="4"/>
      <c r="R83" s="4"/>
      <c r="S83" s="4"/>
      <c r="T83" s="4"/>
      <c r="U83" s="4"/>
      <c r="V83" s="4"/>
      <c r="W83" s="4"/>
      <c r="Z83" s="4"/>
      <c r="AC83" s="4"/>
      <c r="AD83" s="4"/>
      <c r="AE83" s="4"/>
      <c r="AF83" s="4"/>
      <c r="AH83" s="4"/>
      <c r="AK83" s="4"/>
      <c r="AL83" s="4"/>
      <c r="AM83" s="4"/>
      <c r="AN83" s="4"/>
      <c r="AP83" s="4"/>
      <c r="AR83" s="4"/>
      <c r="AS83" s="4"/>
      <c r="AU83" s="4"/>
    </row>
    <row r="84" spans="1:85">
      <c r="A84" s="3" t="s">
        <v>4</v>
      </c>
      <c r="B84" s="3" t="s">
        <v>12</v>
      </c>
      <c r="C84" s="3" t="s">
        <v>320</v>
      </c>
      <c r="D84" s="3" t="s">
        <v>321</v>
      </c>
      <c r="E84" s="3" t="s">
        <v>322</v>
      </c>
      <c r="F84" s="3" t="s">
        <v>323</v>
      </c>
      <c r="G84" s="3" t="s">
        <v>324</v>
      </c>
      <c r="H84" s="3" t="s">
        <v>325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335</v>
      </c>
      <c r="S84" s="3" t="s">
        <v>336</v>
      </c>
      <c r="T84" s="3" t="s">
        <v>337</v>
      </c>
      <c r="U84" s="3" t="s">
        <v>338</v>
      </c>
      <c r="V84" s="3" t="s">
        <v>339</v>
      </c>
      <c r="W84" s="3" t="s">
        <v>340</v>
      </c>
      <c r="X84" s="3" t="s">
        <v>341</v>
      </c>
      <c r="Y84" s="3" t="s">
        <v>342</v>
      </c>
      <c r="Z84" s="3" t="s">
        <v>343</v>
      </c>
      <c r="AA84" s="3" t="s">
        <v>344</v>
      </c>
      <c r="AB84" s="3" t="s">
        <v>345</v>
      </c>
      <c r="AC84" s="3" t="s">
        <v>346</v>
      </c>
      <c r="AD84" s="3" t="s">
        <v>347</v>
      </c>
      <c r="AE84" s="3" t="s">
        <v>348</v>
      </c>
      <c r="AF84" s="3" t="s">
        <v>349</v>
      </c>
      <c r="AG84" s="3" t="s">
        <v>350</v>
      </c>
      <c r="AH84" s="3" t="s">
        <v>351</v>
      </c>
      <c r="AI84" s="3" t="s">
        <v>352</v>
      </c>
      <c r="AJ84" s="3" t="s">
        <v>353</v>
      </c>
      <c r="AK84" s="3" t="s">
        <v>354</v>
      </c>
      <c r="AL84" s="3" t="s">
        <v>355</v>
      </c>
      <c r="AM84" s="3" t="s">
        <v>356</v>
      </c>
      <c r="AN84" s="3" t="s">
        <v>357</v>
      </c>
      <c r="AO84" s="3" t="s">
        <v>358</v>
      </c>
      <c r="AP84" s="3" t="s">
        <v>359</v>
      </c>
      <c r="AQ84" s="3" t="s">
        <v>360</v>
      </c>
      <c r="AR84" s="3" t="s">
        <v>361</v>
      </c>
      <c r="AS84" s="3" t="s">
        <v>362</v>
      </c>
      <c r="AT84" s="3" t="s">
        <v>363</v>
      </c>
      <c r="AU84" s="3" t="s">
        <v>364</v>
      </c>
      <c r="AV84" s="3" t="s">
        <v>365</v>
      </c>
      <c r="AW84" s="3" t="s">
        <v>366</v>
      </c>
      <c r="AX84" s="3" t="s">
        <v>367</v>
      </c>
      <c r="AY84" s="3" t="s">
        <v>368</v>
      </c>
      <c r="AZ84" s="3" t="s">
        <v>369</v>
      </c>
      <c r="BA84" s="3" t="s">
        <v>370</v>
      </c>
      <c r="BB84" s="3" t="s">
        <v>371</v>
      </c>
      <c r="BC84" s="3" t="s">
        <v>372</v>
      </c>
      <c r="BD84" s="3" t="s">
        <v>373</v>
      </c>
      <c r="BE84" s="3" t="s">
        <v>374</v>
      </c>
      <c r="BF84" s="3" t="s">
        <v>375</v>
      </c>
      <c r="BG84" s="3" t="s">
        <v>376</v>
      </c>
      <c r="BH84" s="3" t="s">
        <v>377</v>
      </c>
      <c r="BI84" s="3" t="s">
        <v>378</v>
      </c>
      <c r="BJ84" s="3" t="s">
        <v>379</v>
      </c>
      <c r="BK84" s="3" t="s">
        <v>380</v>
      </c>
      <c r="BL84" s="3" t="s">
        <v>381</v>
      </c>
      <c r="BM84" s="3" t="s">
        <v>382</v>
      </c>
      <c r="BN84" s="3" t="s">
        <v>383</v>
      </c>
      <c r="BO84" s="3" t="s">
        <v>384</v>
      </c>
      <c r="BP84" s="3" t="s">
        <v>385</v>
      </c>
      <c r="BQ84" s="3" t="s">
        <v>386</v>
      </c>
      <c r="BR84" s="3" t="s">
        <v>387</v>
      </c>
      <c r="BS84" s="3" t="s">
        <v>388</v>
      </c>
      <c r="BT84" s="3" t="s">
        <v>389</v>
      </c>
      <c r="BU84" s="3" t="s">
        <v>390</v>
      </c>
      <c r="BV84" s="3" t="s">
        <v>391</v>
      </c>
      <c r="BW84" s="3" t="s">
        <v>392</v>
      </c>
      <c r="BX84" s="3" t="s">
        <v>393</v>
      </c>
      <c r="BY84" s="3" t="s">
        <v>394</v>
      </c>
      <c r="BZ84" s="3" t="s">
        <v>395</v>
      </c>
      <c r="CA84" s="3" t="s">
        <v>396</v>
      </c>
      <c r="CB84" s="3" t="s">
        <v>397</v>
      </c>
      <c r="CC84" s="3" t="s">
        <v>398</v>
      </c>
      <c r="CD84" s="3" t="s">
        <v>399</v>
      </c>
      <c r="CE84" s="3" t="s">
        <v>400</v>
      </c>
      <c r="CF84" s="3" t="s">
        <v>401</v>
      </c>
      <c r="CG84" s="3" t="s">
        <v>402</v>
      </c>
    </row>
    <row r="85" spans="1:85">
      <c r="A85" s="3" t="s">
        <v>403</v>
      </c>
      <c r="B85" s="3" t="s">
        <v>70</v>
      </c>
      <c r="C85" s="4"/>
      <c r="D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E85" s="4"/>
      <c r="AJ85" s="4"/>
      <c r="AL85" s="4"/>
      <c r="AN85" s="4"/>
      <c r="AP85" s="4"/>
      <c r="AR85" s="4"/>
      <c r="AT85" s="4"/>
      <c r="AZ85" s="4"/>
      <c r="BB85" s="4"/>
      <c r="BD85" s="4"/>
      <c r="BE85" s="4"/>
      <c r="BF85" s="4"/>
      <c r="BI85" s="4"/>
      <c r="BJ85" s="4"/>
      <c r="BK85" s="4"/>
      <c r="BN85" s="4"/>
      <c r="BO85" s="4"/>
      <c r="BP85" s="4"/>
      <c r="BQ85" s="4"/>
      <c r="BR85" s="4"/>
      <c r="BS85" s="4"/>
      <c r="BT85" s="5"/>
      <c r="BX85" s="4"/>
      <c r="CB85" s="4"/>
      <c r="CC85" s="4"/>
      <c r="CD85" s="4"/>
      <c r="CE85" s="4"/>
      <c r="CF85" s="4"/>
      <c r="CG85" s="4"/>
    </row>
    <row r="86" spans="1:85">
      <c r="A86" s="3" t="s">
        <v>403</v>
      </c>
      <c r="B86" s="3" t="s">
        <v>1</v>
      </c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J86" s="4"/>
      <c r="AL86" s="4"/>
      <c r="AN86" s="4"/>
      <c r="AP86" s="4"/>
      <c r="AR86" s="4"/>
      <c r="AT86" s="4"/>
      <c r="AV86" s="4"/>
      <c r="AX86" s="4"/>
      <c r="AZ86" s="4"/>
      <c r="BB86" s="4"/>
      <c r="BD86" s="4"/>
      <c r="BE86" s="4"/>
      <c r="BF86" s="4"/>
      <c r="BG86" s="4"/>
      <c r="BI86" s="4"/>
      <c r="BJ86" s="4"/>
      <c r="BK86" s="4"/>
      <c r="BN86" s="4"/>
      <c r="BO86" s="4"/>
      <c r="BP86" s="4"/>
      <c r="BQ86" s="4"/>
      <c r="BR86" s="4"/>
      <c r="BS86" s="4"/>
      <c r="BT86" s="5"/>
      <c r="BV86" s="5"/>
      <c r="BX86" s="4"/>
      <c r="BZ86" s="4"/>
      <c r="CB86" s="4"/>
      <c r="CC86" s="4"/>
      <c r="CD86" s="4"/>
      <c r="CE86" s="4"/>
      <c r="CF86" s="4"/>
      <c r="CG86" s="4"/>
    </row>
    <row r="87" spans="1:85">
      <c r="A87" s="3" t="s">
        <v>403</v>
      </c>
      <c r="B87" s="3" t="s">
        <v>2</v>
      </c>
      <c r="C87" s="4"/>
      <c r="D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G87" s="4"/>
      <c r="AI87" s="4"/>
      <c r="AJ87" s="4"/>
      <c r="AK87" s="4"/>
      <c r="AL87" s="4"/>
      <c r="AN87" s="4"/>
      <c r="AP87" s="4"/>
      <c r="AR87" s="4"/>
      <c r="AT87" s="4"/>
      <c r="AV87" s="4"/>
      <c r="AX87" s="4"/>
      <c r="AZ87" s="4"/>
      <c r="BB87" s="4"/>
      <c r="BD87" s="4"/>
      <c r="BE87" s="4"/>
      <c r="BF87" s="4"/>
      <c r="BG87" s="4"/>
      <c r="BI87" s="4"/>
      <c r="BJ87" s="4"/>
      <c r="BK87" s="4"/>
      <c r="BL87" s="4"/>
      <c r="BN87" s="4"/>
      <c r="BO87" s="4"/>
      <c r="BP87" s="4"/>
      <c r="BQ87" s="4"/>
      <c r="BR87" s="4"/>
      <c r="BS87" s="4"/>
      <c r="BT87" s="5"/>
      <c r="BV87" s="5"/>
      <c r="BX87" s="4"/>
      <c r="BZ87" s="4"/>
      <c r="CB87" s="4"/>
      <c r="CC87" s="4"/>
      <c r="CD87" s="4"/>
      <c r="CE87" s="4"/>
      <c r="CF87" s="4"/>
      <c r="CG87" s="4"/>
    </row>
    <row r="88" spans="1:85">
      <c r="A88" s="3" t="s">
        <v>403</v>
      </c>
      <c r="B88" s="3" t="s">
        <v>3</v>
      </c>
      <c r="C88" s="4"/>
      <c r="D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G88" s="4"/>
      <c r="AI88" s="4"/>
      <c r="AJ88" s="4"/>
      <c r="AK88" s="4"/>
      <c r="AL88" s="4"/>
      <c r="AN88" s="4"/>
      <c r="AP88" s="4"/>
      <c r="AR88" s="4"/>
      <c r="AT88" s="4"/>
      <c r="AV88" s="4"/>
      <c r="AX88" s="4"/>
      <c r="AZ88" s="4"/>
      <c r="BB88" s="4"/>
      <c r="BD88" s="4"/>
      <c r="BE88" s="4"/>
      <c r="BF88" s="4"/>
      <c r="BG88" s="4"/>
      <c r="BI88" s="4"/>
      <c r="BJ88" s="4"/>
      <c r="BK88" s="4"/>
      <c r="BL88" s="4"/>
      <c r="BN88" s="4"/>
      <c r="BO88" s="4"/>
      <c r="BP88" s="4"/>
      <c r="BQ88" s="4"/>
      <c r="BR88" s="4"/>
      <c r="BS88" s="4"/>
      <c r="BT88" s="5"/>
      <c r="BV88" s="5"/>
      <c r="BX88" s="4"/>
      <c r="BZ88" s="4"/>
      <c r="CB88" s="4"/>
      <c r="CC88" s="4"/>
      <c r="CD88" s="4"/>
      <c r="CE88" s="4"/>
      <c r="CF88" s="4"/>
      <c r="CG88" s="4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3C2D-7376-49EC-B698-7D317DD45597}">
  <sheetPr>
    <pageSetUpPr fitToPage="1"/>
  </sheetPr>
  <dimension ref="A1:AA100"/>
  <sheetViews>
    <sheetView showGridLines="0" view="pageBreakPreview" topLeftCell="S2" zoomScale="70" zoomScaleNormal="55" zoomScaleSheetLayoutView="70" workbookViewId="0">
      <selection activeCell="U2" sqref="U2"/>
    </sheetView>
  </sheetViews>
  <sheetFormatPr defaultRowHeight="18.75"/>
  <cols>
    <col min="1" max="1" width="16.875" customWidth="1"/>
    <col min="2" max="8" width="9.625" customWidth="1"/>
  </cols>
  <sheetData>
    <row r="1" spans="1:27">
      <c r="A1" s="1" t="s">
        <v>422</v>
      </c>
    </row>
    <row r="2" spans="1:27" ht="30">
      <c r="A2" s="7" t="str">
        <f>VLOOKUP($Y$3&amp;1,$A$54:$Q$93,COLUMN(),FALSE)</f>
        <v>R04年度（累計）1</v>
      </c>
      <c r="B2" s="7" t="str">
        <f>VLOOKUP($Y$3&amp;1,$A$54:$Q$93,COLUMN(),FALSE)</f>
        <v>保険者番号</v>
      </c>
      <c r="C2" s="7" t="str">
        <f>VLOOKUP($Y$3&amp;1,$A$54:$Q$93,COLUMN(),FALSE)</f>
        <v>99xxxx</v>
      </c>
      <c r="D2" s="7" t="str">
        <f>VLOOKUP($Y$3&amp;1,$A$54:$Q$93,COLUMN(),FALSE)</f>
        <v>保険者名</v>
      </c>
      <c r="E2" s="7" t="str">
        <f>VLOOKUP($Y$3&amp;1,$A$54:$Q$93,COLUMN(),FALSE)</f>
        <v>Ａ市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U2" s="13" t="s">
        <v>427</v>
      </c>
    </row>
    <row r="3" spans="1:27" ht="33.75">
      <c r="A3" s="7" t="str">
        <f>VLOOKUP($Y$3&amp;2,$A$54:$Q$93,COLUMN(),FALSE)</f>
        <v>R04年度（累計）2</v>
      </c>
      <c r="B3" s="7" t="str">
        <f>VLOOKUP($Y$3&amp;2,$A$54:$Q$93,COLUMN(),FALSE)</f>
        <v>作成年月</v>
      </c>
      <c r="C3" s="7" t="str">
        <f>VLOOKUP($Y$3&amp;2,$A$54:$Q$93,COLUMN(),FALSE)</f>
        <v>R04年度（累計）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U3" s="17" t="s">
        <v>426</v>
      </c>
      <c r="V3" s="18"/>
      <c r="W3" s="18"/>
      <c r="X3" s="18"/>
      <c r="Y3" s="14" t="s">
        <v>437</v>
      </c>
      <c r="Z3" s="15"/>
      <c r="AA3" s="16"/>
    </row>
    <row r="4" spans="1:27" ht="33.75">
      <c r="A4" s="7" t="str">
        <f>VLOOKUP($Y$3&amp;3,$A$54:$Q$93,COLUMN(),FALSE)</f>
        <v>R04年度（累計）3</v>
      </c>
      <c r="B4" s="7"/>
      <c r="C4" s="7" t="str">
        <f>B6&amp;"="&amp;VLOOKUP($Y$3&amp;3,$A$54:$Q$93,COLUMN(),FALSE)</f>
        <v>保険者(地区)=99xxxx:Ａ市　R04年度（累計）（男性）</v>
      </c>
      <c r="D4" s="7"/>
      <c r="E4" s="7"/>
      <c r="F4" s="7" t="str">
        <f>B6&amp;"="&amp;VLOOKUP($Y$3&amp;3,$A$54:$Q$93,COLUMN(),FALSE)</f>
        <v>保険者(地区)=99xxxx:Ａ市　R04年度（累計）（女性）</v>
      </c>
      <c r="G4" s="7"/>
      <c r="H4" s="7"/>
      <c r="I4" s="7" t="str">
        <f>VLOOKUP($Y$3&amp;3,$A$54:$Q$93,COLUMN(),FALSE)</f>
        <v>男性</v>
      </c>
      <c r="J4" s="7"/>
      <c r="K4" s="7"/>
      <c r="L4" s="7" t="str">
        <f>VLOOKUP($Y$3&amp;3,$A$54:$Q$93,COLUMN(),FALSE)</f>
        <v>女性</v>
      </c>
      <c r="M4" s="7"/>
      <c r="N4" s="7"/>
      <c r="O4" s="7" t="str">
        <f>VLOOKUP($Y$3&amp;3,$A$54:$Q$93,COLUMN(),FALSE)</f>
        <v>男性</v>
      </c>
      <c r="P4" s="7" t="str">
        <f>VLOOKUP($Y$3&amp;3,$A$54:$Q$93,COLUMN(),FALSE)</f>
        <v>女性</v>
      </c>
      <c r="U4" s="17" t="s">
        <v>425</v>
      </c>
      <c r="V4" s="18"/>
      <c r="W4" s="18"/>
      <c r="X4" s="18"/>
      <c r="Y4" s="14" t="s">
        <v>70</v>
      </c>
      <c r="Z4" s="15"/>
      <c r="AA4" s="16"/>
    </row>
    <row r="5" spans="1:27">
      <c r="A5" s="7" t="str">
        <f>VLOOKUP($Y$3&amp;4,$A$54:$Q$93,COLUMN(),FALSE)</f>
        <v>R04年度（累計）4</v>
      </c>
      <c r="B5" s="7"/>
      <c r="C5" s="7" t="str">
        <f t="shared" ref="C5:P5" si="0">VLOOKUP($Y$3&amp;4,$A$54:$Q$93,COLUMN(),FALSE)</f>
        <v>平均余命（男性）</v>
      </c>
      <c r="D5" s="7" t="str">
        <f t="shared" si="0"/>
        <v>95%ΔUCI</v>
      </c>
      <c r="E5" s="7" t="str">
        <f t="shared" si="0"/>
        <v>95%ΔLCI</v>
      </c>
      <c r="F5" s="7" t="str">
        <f t="shared" si="0"/>
        <v>平均余命（女性）</v>
      </c>
      <c r="G5" s="7" t="str">
        <f t="shared" si="0"/>
        <v>95%ΔUCI</v>
      </c>
      <c r="H5" s="7" t="str">
        <f t="shared" si="0"/>
        <v>95%ΔLCI</v>
      </c>
      <c r="I5" s="7" t="str">
        <f t="shared" si="0"/>
        <v>平均自立期間（要介護２以上）（男性）</v>
      </c>
      <c r="J5" s="7" t="str">
        <f t="shared" si="0"/>
        <v>95%ΔUCI</v>
      </c>
      <c r="K5" s="7" t="str">
        <f t="shared" si="0"/>
        <v>95%ΔLCI</v>
      </c>
      <c r="L5" s="7" t="str">
        <f t="shared" si="0"/>
        <v>平均自立期間（要介護２以上）（女性）</v>
      </c>
      <c r="M5" s="7" t="str">
        <f t="shared" si="0"/>
        <v>95%ΔUCI</v>
      </c>
      <c r="N5" s="7" t="str">
        <f t="shared" si="0"/>
        <v>95%ΔLCI</v>
      </c>
      <c r="O5" s="7" t="str">
        <f t="shared" si="0"/>
        <v>自立していない期間の平均（男性）</v>
      </c>
      <c r="P5" s="7" t="str">
        <f t="shared" si="0"/>
        <v>自立していない期間の平均（女性）</v>
      </c>
    </row>
    <row r="6" spans="1:27">
      <c r="A6" s="7" t="str">
        <f t="shared" ref="A6:P6" si="1">VLOOKUP($Y$3&amp;5,$A$54:$Q$93,COLUMN(),FALSE)</f>
        <v>R04年度（累計）5</v>
      </c>
      <c r="B6" s="7" t="str">
        <f t="shared" si="1"/>
        <v>保険者(地区)</v>
      </c>
      <c r="C6" s="7">
        <f t="shared" si="1"/>
        <v>79.800000000000011</v>
      </c>
      <c r="D6" s="7">
        <f t="shared" si="1"/>
        <v>2.1999999999999886</v>
      </c>
      <c r="E6" s="7">
        <f t="shared" si="1"/>
        <v>2.2000000000000028</v>
      </c>
      <c r="F6" s="7">
        <f t="shared" si="1"/>
        <v>88.2</v>
      </c>
      <c r="G6" s="7">
        <f t="shared" si="1"/>
        <v>1.7999999999999972</v>
      </c>
      <c r="H6" s="7">
        <f t="shared" si="1"/>
        <v>1.8999999999999915</v>
      </c>
      <c r="I6" s="7">
        <f t="shared" si="1"/>
        <v>78.400000000000006</v>
      </c>
      <c r="J6" s="7">
        <f t="shared" si="1"/>
        <v>2.0999999999999943</v>
      </c>
      <c r="K6" s="7">
        <f t="shared" si="1"/>
        <v>2.0999999999999943</v>
      </c>
      <c r="L6" s="7">
        <f t="shared" si="1"/>
        <v>84.7</v>
      </c>
      <c r="M6" s="7">
        <f t="shared" si="1"/>
        <v>1.7000000000000028</v>
      </c>
      <c r="N6" s="7">
        <f t="shared" si="1"/>
        <v>1.7000000000000028</v>
      </c>
      <c r="O6" s="7">
        <f t="shared" si="1"/>
        <v>1.4000000000000057</v>
      </c>
      <c r="P6" s="7">
        <f t="shared" si="1"/>
        <v>3.5</v>
      </c>
    </row>
    <row r="7" spans="1:27">
      <c r="A7" s="7" t="str">
        <f t="shared" ref="A7:P7" si="2">VLOOKUP($Y$3&amp;6,$A$54:$Q$93,COLUMN(),FALSE)</f>
        <v>R04年度（累計）6</v>
      </c>
      <c r="B7" s="7" t="str">
        <f t="shared" si="2"/>
        <v>県</v>
      </c>
      <c r="C7" s="7">
        <f t="shared" si="2"/>
        <v>81.600000000000009</v>
      </c>
      <c r="D7" s="7">
        <f t="shared" si="2"/>
        <v>0.5</v>
      </c>
      <c r="E7" s="7">
        <f t="shared" si="2"/>
        <v>0.40000000000000568</v>
      </c>
      <c r="F7" s="7">
        <f t="shared" si="2"/>
        <v>88.4</v>
      </c>
      <c r="G7" s="7">
        <f t="shared" si="2"/>
        <v>0.29999999999999716</v>
      </c>
      <c r="H7" s="7">
        <f t="shared" si="2"/>
        <v>0.40000000000000568</v>
      </c>
      <c r="I7" s="7">
        <f t="shared" si="2"/>
        <v>80</v>
      </c>
      <c r="J7" s="7">
        <f t="shared" si="2"/>
        <v>0.40000000000000568</v>
      </c>
      <c r="K7" s="7">
        <f t="shared" si="2"/>
        <v>0.39999999999999147</v>
      </c>
      <c r="L7" s="7">
        <f t="shared" si="2"/>
        <v>85.2</v>
      </c>
      <c r="M7" s="7">
        <f t="shared" si="2"/>
        <v>0.29999999999999716</v>
      </c>
      <c r="N7" s="7">
        <f t="shared" si="2"/>
        <v>0.29999999999999716</v>
      </c>
      <c r="O7" s="7">
        <f t="shared" si="2"/>
        <v>1.6000000000000085</v>
      </c>
      <c r="P7" s="7">
        <f t="shared" si="2"/>
        <v>3.2000000000000028</v>
      </c>
    </row>
    <row r="8" spans="1:27">
      <c r="A8" s="7" t="str">
        <f t="shared" ref="A8:P8" si="3">VLOOKUP($Y$3&amp;7,$A$54:$Q$93,COLUMN(),FALSE)</f>
        <v>R04年度（累計）7</v>
      </c>
      <c r="B8" s="7" t="str">
        <f t="shared" si="3"/>
        <v>同規模</v>
      </c>
      <c r="C8" s="7">
        <f t="shared" si="3"/>
        <v>81.2</v>
      </c>
      <c r="D8" s="7">
        <f t="shared" si="3"/>
        <v>0.10000000000000853</v>
      </c>
      <c r="E8" s="7">
        <f t="shared" si="3"/>
        <v>0.20000000000000284</v>
      </c>
      <c r="F8" s="7">
        <f t="shared" si="3"/>
        <v>87.7</v>
      </c>
      <c r="G8" s="7">
        <f t="shared" si="3"/>
        <v>0.10000000000000853</v>
      </c>
      <c r="H8" s="7">
        <f t="shared" si="3"/>
        <v>9.9999999999994316E-2</v>
      </c>
      <c r="I8" s="7">
        <f t="shared" si="3"/>
        <v>79.7</v>
      </c>
      <c r="J8" s="7">
        <f t="shared" si="3"/>
        <v>0.10000000000000853</v>
      </c>
      <c r="K8" s="7">
        <f t="shared" si="3"/>
        <v>9.9999999999994316E-2</v>
      </c>
      <c r="L8" s="7">
        <f t="shared" si="3"/>
        <v>84.5</v>
      </c>
      <c r="M8" s="7">
        <f t="shared" si="3"/>
        <v>0.10000000000000853</v>
      </c>
      <c r="N8" s="7">
        <f t="shared" si="3"/>
        <v>9.9999999999994316E-2</v>
      </c>
      <c r="O8" s="7">
        <f t="shared" si="3"/>
        <v>1.5</v>
      </c>
      <c r="P8" s="7">
        <f t="shared" si="3"/>
        <v>3.2000000000000028</v>
      </c>
    </row>
    <row r="9" spans="1:27">
      <c r="A9" s="7" t="str">
        <f t="shared" ref="A9:P9" si="4">VLOOKUP($Y$3&amp;8,$A$54:$Q$93,COLUMN(),FALSE)</f>
        <v>R04年度（累計）8</v>
      </c>
      <c r="B9" s="7" t="str">
        <f t="shared" si="4"/>
        <v>国</v>
      </c>
      <c r="C9" s="7">
        <f t="shared" si="4"/>
        <v>81.7</v>
      </c>
      <c r="D9" s="7">
        <f t="shared" si="4"/>
        <v>0</v>
      </c>
      <c r="E9" s="7">
        <f t="shared" si="4"/>
        <v>0</v>
      </c>
      <c r="F9" s="7">
        <f t="shared" si="4"/>
        <v>87.7</v>
      </c>
      <c r="G9" s="7">
        <f t="shared" si="4"/>
        <v>0.10000000000000853</v>
      </c>
      <c r="H9" s="7">
        <f t="shared" si="4"/>
        <v>0</v>
      </c>
      <c r="I9" s="7">
        <f t="shared" si="4"/>
        <v>80.2</v>
      </c>
      <c r="J9" s="7">
        <f t="shared" si="4"/>
        <v>0</v>
      </c>
      <c r="K9" s="7">
        <f t="shared" si="4"/>
        <v>9.9999999999994316E-2</v>
      </c>
      <c r="L9" s="7">
        <f t="shared" si="4"/>
        <v>84.4</v>
      </c>
      <c r="M9" s="7">
        <f t="shared" si="4"/>
        <v>9.9999999999994316E-2</v>
      </c>
      <c r="N9" s="7">
        <f t="shared" si="4"/>
        <v>0</v>
      </c>
      <c r="O9" s="7">
        <f t="shared" si="4"/>
        <v>1.5</v>
      </c>
      <c r="P9" s="7">
        <f t="shared" si="4"/>
        <v>3.2999999999999972</v>
      </c>
    </row>
    <row r="10" spans="1:27">
      <c r="C10" s="7" t="str">
        <f>B11&amp;"の経年推移（男性）"</f>
        <v>保険者(地区)の経年推移（男性）</v>
      </c>
      <c r="D10" s="7"/>
      <c r="E10" s="7"/>
      <c r="F10" s="7" t="str">
        <f>B11&amp;"の経年推移（女性）"</f>
        <v>保険者(地区)の経年推移（女性）</v>
      </c>
    </row>
    <row r="11" spans="1:27">
      <c r="A11" s="7" t="str">
        <f>LEFT(年度1!E2,FIND("年度",年度1!E2)-1)</f>
        <v>H30</v>
      </c>
      <c r="B11" s="7" t="str">
        <f t="shared" ref="B11:P11" si="5">VLOOKUP($Y$4,$B$58:$P$61,COLUMN()-1,FALSE)</f>
        <v>保険者(地区)</v>
      </c>
      <c r="C11" s="7">
        <f t="shared" si="5"/>
        <v>79.400000000000006</v>
      </c>
      <c r="D11" s="7">
        <f t="shared" si="5"/>
        <v>2.1999999999999886</v>
      </c>
      <c r="E11" s="7">
        <f t="shared" si="5"/>
        <v>2.2000000000000028</v>
      </c>
      <c r="F11" s="7">
        <f t="shared" si="5"/>
        <v>87.8</v>
      </c>
      <c r="G11" s="7">
        <f t="shared" si="5"/>
        <v>1.7999999999999972</v>
      </c>
      <c r="H11" s="7">
        <f t="shared" si="5"/>
        <v>1.8999999999999915</v>
      </c>
      <c r="I11" s="7">
        <f t="shared" si="5"/>
        <v>78</v>
      </c>
      <c r="J11" s="7">
        <f t="shared" si="5"/>
        <v>2.0999999999999943</v>
      </c>
      <c r="K11" s="7">
        <f t="shared" si="5"/>
        <v>2.0999999999999943</v>
      </c>
      <c r="L11" s="7">
        <f t="shared" si="5"/>
        <v>84.3</v>
      </c>
      <c r="M11" s="7">
        <f t="shared" si="5"/>
        <v>1.7000000000000028</v>
      </c>
      <c r="N11" s="7">
        <f t="shared" si="5"/>
        <v>1.7000000000000028</v>
      </c>
      <c r="O11" s="7">
        <f t="shared" si="5"/>
        <v>1.4000000000000057</v>
      </c>
      <c r="P11" s="7">
        <f t="shared" si="5"/>
        <v>3.5</v>
      </c>
    </row>
    <row r="12" spans="1:27">
      <c r="A12" s="7" t="str">
        <f>LEFT(年度2!E2,FIND("年度",年度2!E2)-1)</f>
        <v>R01</v>
      </c>
      <c r="B12" s="7" t="str">
        <f t="shared" ref="B12:P12" si="6">VLOOKUP($Y$4,$B$66:$P$69,COLUMN()-1,FALSE)</f>
        <v>保険者(地区)</v>
      </c>
      <c r="C12" s="7">
        <f t="shared" si="6"/>
        <v>79.5</v>
      </c>
      <c r="D12" s="7">
        <f t="shared" si="6"/>
        <v>2.1999999999999886</v>
      </c>
      <c r="E12" s="7">
        <f t="shared" si="6"/>
        <v>2.2000000000000028</v>
      </c>
      <c r="F12" s="7">
        <f t="shared" si="6"/>
        <v>87.899999999999991</v>
      </c>
      <c r="G12" s="7">
        <f t="shared" si="6"/>
        <v>1.7999999999999972</v>
      </c>
      <c r="H12" s="7">
        <f t="shared" si="6"/>
        <v>1.8999999999999915</v>
      </c>
      <c r="I12" s="7">
        <f t="shared" si="6"/>
        <v>78.099999999999994</v>
      </c>
      <c r="J12" s="7">
        <f t="shared" si="6"/>
        <v>2.0999999999999943</v>
      </c>
      <c r="K12" s="7">
        <f t="shared" si="6"/>
        <v>2.0999999999999943</v>
      </c>
      <c r="L12" s="7">
        <f t="shared" si="6"/>
        <v>84.399999999999991</v>
      </c>
      <c r="M12" s="7">
        <f t="shared" si="6"/>
        <v>1.7000000000000028</v>
      </c>
      <c r="N12" s="7">
        <f t="shared" si="6"/>
        <v>1.7000000000000028</v>
      </c>
      <c r="O12" s="7">
        <f t="shared" si="6"/>
        <v>1.4000000000000057</v>
      </c>
      <c r="P12" s="7">
        <f t="shared" si="6"/>
        <v>3.5</v>
      </c>
    </row>
    <row r="13" spans="1:27">
      <c r="A13" s="7" t="str">
        <f>LEFT(年度3!E2,FIND("年度",年度3!E2)-1)</f>
        <v>R02</v>
      </c>
      <c r="B13" s="7" t="str">
        <f t="shared" ref="B13:P13" si="7">VLOOKUP($Y$4,$B$74:$P$77,COLUMN()-1,FALSE)</f>
        <v>保険者(地区)</v>
      </c>
      <c r="C13" s="7">
        <f t="shared" si="7"/>
        <v>79.600000000000009</v>
      </c>
      <c r="D13" s="7">
        <f t="shared" si="7"/>
        <v>2.1999999999999886</v>
      </c>
      <c r="E13" s="7">
        <f t="shared" si="7"/>
        <v>2.2000000000000028</v>
      </c>
      <c r="F13" s="7">
        <f t="shared" si="7"/>
        <v>88</v>
      </c>
      <c r="G13" s="7">
        <f t="shared" si="7"/>
        <v>1.7999999999999972</v>
      </c>
      <c r="H13" s="7">
        <f t="shared" si="7"/>
        <v>1.8999999999999915</v>
      </c>
      <c r="I13" s="7">
        <f t="shared" si="7"/>
        <v>78.2</v>
      </c>
      <c r="J13" s="7">
        <f t="shared" si="7"/>
        <v>2.0999999999999943</v>
      </c>
      <c r="K13" s="7">
        <f t="shared" si="7"/>
        <v>2.0999999999999943</v>
      </c>
      <c r="L13" s="7">
        <f t="shared" si="7"/>
        <v>84.5</v>
      </c>
      <c r="M13" s="7">
        <f t="shared" si="7"/>
        <v>1.7000000000000028</v>
      </c>
      <c r="N13" s="7">
        <f t="shared" si="7"/>
        <v>1.7000000000000028</v>
      </c>
      <c r="O13" s="7">
        <f t="shared" si="7"/>
        <v>1.4000000000000057</v>
      </c>
      <c r="P13" s="7">
        <f t="shared" si="7"/>
        <v>3.5</v>
      </c>
    </row>
    <row r="14" spans="1:27">
      <c r="A14" s="7" t="str">
        <f>LEFT(年度4!E2,FIND("年度",年度4!E2)-1)</f>
        <v>R03</v>
      </c>
      <c r="B14" s="7" t="str">
        <f t="shared" ref="B14:P14" si="8">VLOOKUP($Y$4,$B$82:$P$85,COLUMN()-1,FALSE)</f>
        <v>保険者(地区)</v>
      </c>
      <c r="C14" s="7">
        <f t="shared" si="8"/>
        <v>79.7</v>
      </c>
      <c r="D14" s="7">
        <f t="shared" si="8"/>
        <v>2.1999999999999886</v>
      </c>
      <c r="E14" s="7">
        <f t="shared" si="8"/>
        <v>2.2000000000000028</v>
      </c>
      <c r="F14" s="7">
        <f t="shared" si="8"/>
        <v>88.1</v>
      </c>
      <c r="G14" s="7">
        <f t="shared" si="8"/>
        <v>1.7999999999999972</v>
      </c>
      <c r="H14" s="7">
        <f t="shared" si="8"/>
        <v>1.8999999999999915</v>
      </c>
      <c r="I14" s="7">
        <f t="shared" si="8"/>
        <v>78.3</v>
      </c>
      <c r="J14" s="7">
        <f t="shared" si="8"/>
        <v>2.0999999999999943</v>
      </c>
      <c r="K14" s="7">
        <f t="shared" si="8"/>
        <v>2.0999999999999943</v>
      </c>
      <c r="L14" s="7">
        <f t="shared" si="8"/>
        <v>84.6</v>
      </c>
      <c r="M14" s="7">
        <f t="shared" si="8"/>
        <v>1.7000000000000028</v>
      </c>
      <c r="N14" s="7">
        <f t="shared" si="8"/>
        <v>1.7000000000000028</v>
      </c>
      <c r="O14" s="7">
        <f t="shared" si="8"/>
        <v>1.4000000000000057</v>
      </c>
      <c r="P14" s="7">
        <f t="shared" si="8"/>
        <v>3.5</v>
      </c>
    </row>
    <row r="15" spans="1:27">
      <c r="A15" s="7" t="str">
        <f>LEFT(年度5!E2,FIND("年度",年度5!E2)-1)</f>
        <v>R04</v>
      </c>
      <c r="B15" s="7" t="str">
        <f t="shared" ref="B15:P15" si="9">VLOOKUP($Y$4,$B$90:$P$93,COLUMN()-1,FALSE)</f>
        <v>保険者(地区)</v>
      </c>
      <c r="C15" s="7">
        <f t="shared" si="9"/>
        <v>79.800000000000011</v>
      </c>
      <c r="D15" s="7">
        <f t="shared" si="9"/>
        <v>2.1999999999999886</v>
      </c>
      <c r="E15" s="7">
        <f t="shared" si="9"/>
        <v>2.2000000000000028</v>
      </c>
      <c r="F15" s="7">
        <f t="shared" si="9"/>
        <v>88.2</v>
      </c>
      <c r="G15" s="7">
        <f t="shared" si="9"/>
        <v>1.7999999999999972</v>
      </c>
      <c r="H15" s="7">
        <f t="shared" si="9"/>
        <v>1.8999999999999915</v>
      </c>
      <c r="I15" s="7">
        <f t="shared" si="9"/>
        <v>78.400000000000006</v>
      </c>
      <c r="J15" s="7">
        <f t="shared" si="9"/>
        <v>2.0999999999999943</v>
      </c>
      <c r="K15" s="7">
        <f t="shared" si="9"/>
        <v>2.0999999999999943</v>
      </c>
      <c r="L15" s="7">
        <f t="shared" si="9"/>
        <v>84.7</v>
      </c>
      <c r="M15" s="7">
        <f t="shared" si="9"/>
        <v>1.7000000000000028</v>
      </c>
      <c r="N15" s="7">
        <f t="shared" si="9"/>
        <v>1.7000000000000028</v>
      </c>
      <c r="O15" s="7">
        <f t="shared" si="9"/>
        <v>1.4000000000000057</v>
      </c>
      <c r="P15" s="7">
        <f t="shared" si="9"/>
        <v>3.5</v>
      </c>
    </row>
    <row r="54" spans="1:16">
      <c r="A54" t="str">
        <f>年度1!E2&amp;1</f>
        <v>H30年度（累計）1</v>
      </c>
      <c r="B54" t="str">
        <f>年度1!B1</f>
        <v>保険者番号</v>
      </c>
      <c r="C54" t="str">
        <f>年度1!B2</f>
        <v>99xxxx</v>
      </c>
      <c r="D54" t="str">
        <f>年度1!C1</f>
        <v>保険者名</v>
      </c>
      <c r="E54" t="str">
        <f>年度1!C2</f>
        <v>Ａ市</v>
      </c>
    </row>
    <row r="55" spans="1:16">
      <c r="A55" t="str">
        <f>年度1!E2&amp;2</f>
        <v>H30年度（累計）2</v>
      </c>
      <c r="B55" t="str">
        <f>年度1!E1</f>
        <v>作成年月</v>
      </c>
      <c r="C55" t="str">
        <f>年度1!E2</f>
        <v>H30年度（累計）</v>
      </c>
    </row>
    <row r="56" spans="1:16">
      <c r="A56" t="str">
        <f>年度1!E2&amp;3</f>
        <v>H30年度（累計）3</v>
      </c>
      <c r="C56" t="str">
        <f>年度1!B2&amp;":"&amp;年度1!C2&amp;"　"&amp;年度1!E2&amp;"（男性）"</f>
        <v>99xxxx:Ａ市　H30年度（累計）（男性）</v>
      </c>
      <c r="F56" t="str">
        <f>年度1!B2&amp;":"&amp;年度1!C2&amp;"　"&amp;年度1!E2&amp;"（女性）"</f>
        <v>99xxxx:Ａ市　H30年度（累計）（女性）</v>
      </c>
      <c r="I56" t="s">
        <v>417</v>
      </c>
      <c r="L56" t="s">
        <v>418</v>
      </c>
      <c r="O56" t="s">
        <v>417</v>
      </c>
      <c r="P56" t="s">
        <v>418</v>
      </c>
    </row>
    <row r="57" spans="1:16">
      <c r="A57" t="str">
        <f>年度1!E2&amp;4</f>
        <v>H30年度（累計）4</v>
      </c>
      <c r="C57" t="str">
        <f>年度1!AJ3</f>
        <v>平均余命（男性）</v>
      </c>
      <c r="D57" t="s">
        <v>420</v>
      </c>
      <c r="E57" t="s">
        <v>419</v>
      </c>
      <c r="F57" t="str">
        <f>年度1!AM3</f>
        <v>平均余命（女性）</v>
      </c>
      <c r="G57" t="s">
        <v>420</v>
      </c>
      <c r="H57" t="s">
        <v>419</v>
      </c>
      <c r="I57" t="str">
        <f>年度1!X3</f>
        <v>平均自立期間（要介護２以上）（男性）</v>
      </c>
      <c r="J57" t="s">
        <v>420</v>
      </c>
      <c r="K57" t="s">
        <v>419</v>
      </c>
      <c r="L57" t="str">
        <f>年度1!AA3</f>
        <v>平均自立期間（要介護２以上）（女性）</v>
      </c>
      <c r="M57" t="s">
        <v>420</v>
      </c>
      <c r="N57" t="s">
        <v>419</v>
      </c>
      <c r="O57" t="s">
        <v>421</v>
      </c>
      <c r="P57" t="s">
        <v>428</v>
      </c>
    </row>
    <row r="58" spans="1:16">
      <c r="A58" t="str">
        <f>年度1!E2&amp;5</f>
        <v>H30年度（累計）5</v>
      </c>
      <c r="B58" t="str">
        <f>"保険者(地区)"</f>
        <v>保険者(地区)</v>
      </c>
      <c r="C58">
        <f>年度1!AJ4</f>
        <v>79.400000000000006</v>
      </c>
      <c r="D58">
        <f>年度1!AK4-年度1!AJ4</f>
        <v>2.1999999999999886</v>
      </c>
      <c r="E58">
        <f>年度1!AJ4-年度1!AL4</f>
        <v>2.2000000000000028</v>
      </c>
      <c r="F58">
        <f>年度1!AM4</f>
        <v>87.8</v>
      </c>
      <c r="G58">
        <f>年度1!AN4-年度1!AM4</f>
        <v>1.7999999999999972</v>
      </c>
      <c r="H58">
        <f>年度1!AM4-年度1!AO4</f>
        <v>1.8999999999999915</v>
      </c>
      <c r="I58">
        <f>年度1!X4</f>
        <v>78</v>
      </c>
      <c r="J58">
        <f>年度1!Y4-年度1!X4</f>
        <v>2.0999999999999943</v>
      </c>
      <c r="K58">
        <f>年度1!X4-年度1!Z4</f>
        <v>2.0999999999999943</v>
      </c>
      <c r="L58">
        <f>年度1!AA4</f>
        <v>84.3</v>
      </c>
      <c r="M58">
        <f>年度1!AB4-年度1!AA4</f>
        <v>1.7000000000000028</v>
      </c>
      <c r="N58">
        <f>年度1!AA4-年度1!AC4</f>
        <v>1.7000000000000028</v>
      </c>
      <c r="O58">
        <f>年度1!AJ4-年度1!X4</f>
        <v>1.4000000000000057</v>
      </c>
      <c r="P58">
        <f>年度1!AM4-年度1!AA4</f>
        <v>3.5</v>
      </c>
    </row>
    <row r="59" spans="1:16">
      <c r="A59" t="str">
        <f>年度1!E2&amp;6</f>
        <v>H30年度（累計）6</v>
      </c>
      <c r="B59" t="str">
        <f>年度1!B5</f>
        <v>県</v>
      </c>
      <c r="C59">
        <f>年度1!AJ5</f>
        <v>81.2</v>
      </c>
      <c r="D59">
        <f>年度1!AK5-年度1!AJ5</f>
        <v>0.5</v>
      </c>
      <c r="E59">
        <f>年度1!AJ5-年度1!AL5</f>
        <v>0.40000000000000568</v>
      </c>
      <c r="F59">
        <f>年度1!AM5</f>
        <v>88</v>
      </c>
      <c r="G59">
        <f>年度1!AN5-年度1!AM5</f>
        <v>0.29999999999999716</v>
      </c>
      <c r="H59">
        <f>年度1!AM5-年度1!AO5</f>
        <v>0.40000000000000568</v>
      </c>
      <c r="I59">
        <f>年度1!X5</f>
        <v>79.599999999999994</v>
      </c>
      <c r="J59">
        <f>年度1!Y5-年度1!X5</f>
        <v>0.40000000000000568</v>
      </c>
      <c r="K59">
        <f>年度1!X5-年度1!Z5</f>
        <v>0.39999999999999147</v>
      </c>
      <c r="L59">
        <f>年度1!AA5</f>
        <v>84.8</v>
      </c>
      <c r="M59">
        <f>年度1!AB5-年度1!AA5</f>
        <v>0.29999999999999716</v>
      </c>
      <c r="N59">
        <f>年度1!AA5-年度1!AC5</f>
        <v>0.29999999999999716</v>
      </c>
      <c r="O59">
        <f>年度1!AJ5-年度1!X5</f>
        <v>1.6000000000000085</v>
      </c>
      <c r="P59">
        <f>年度1!AM5-年度1!AA5</f>
        <v>3.2000000000000028</v>
      </c>
    </row>
    <row r="60" spans="1:16">
      <c r="A60" t="str">
        <f>年度1!E2&amp;7</f>
        <v>H30年度（累計）7</v>
      </c>
      <c r="B60" t="str">
        <f>年度1!B6</f>
        <v>同規模</v>
      </c>
      <c r="C60">
        <f>年度1!AJ6</f>
        <v>80.8</v>
      </c>
      <c r="D60">
        <f>年度1!AK6-年度1!AJ6</f>
        <v>0.10000000000000853</v>
      </c>
      <c r="E60">
        <f>年度1!AJ6-年度1!AL6</f>
        <v>0.20000000000000284</v>
      </c>
      <c r="F60">
        <f>年度1!AM6</f>
        <v>87.3</v>
      </c>
      <c r="G60">
        <f>年度1!AN6-年度1!AM6</f>
        <v>0.10000000000000853</v>
      </c>
      <c r="H60">
        <f>年度1!AM6-年度1!AO6</f>
        <v>9.9999999999994316E-2</v>
      </c>
      <c r="I60">
        <f>年度1!X6</f>
        <v>79.3</v>
      </c>
      <c r="J60">
        <f>年度1!Y6-年度1!X6</f>
        <v>0.10000000000000853</v>
      </c>
      <c r="K60">
        <f>年度1!X6-年度1!Z6</f>
        <v>9.9999999999994316E-2</v>
      </c>
      <c r="L60">
        <f>年度1!AA6</f>
        <v>84.1</v>
      </c>
      <c r="M60">
        <f>年度1!AB6-年度1!AA6</f>
        <v>0.10000000000000853</v>
      </c>
      <c r="N60">
        <f>年度1!AA6-年度1!AC6</f>
        <v>9.9999999999994316E-2</v>
      </c>
      <c r="O60">
        <f>年度1!AJ6-年度1!X6</f>
        <v>1.5</v>
      </c>
      <c r="P60">
        <f>年度1!AM6-年度1!AA6</f>
        <v>3.2000000000000028</v>
      </c>
    </row>
    <row r="61" spans="1:16">
      <c r="A61" t="str">
        <f>年度1!E2&amp;8</f>
        <v>H30年度（累計）8</v>
      </c>
      <c r="B61" t="str">
        <f>年度1!B7</f>
        <v>国</v>
      </c>
      <c r="C61">
        <f>年度1!AJ7</f>
        <v>81.3</v>
      </c>
      <c r="D61">
        <f>年度1!AK7-年度1!AJ7</f>
        <v>0</v>
      </c>
      <c r="E61">
        <f>年度1!AJ7-年度1!AL7</f>
        <v>0</v>
      </c>
      <c r="F61">
        <f>年度1!AM7</f>
        <v>87.3</v>
      </c>
      <c r="G61">
        <f>年度1!AN7-年度1!AM7</f>
        <v>0.10000000000000853</v>
      </c>
      <c r="H61">
        <f>年度1!AM7-年度1!AO7</f>
        <v>0</v>
      </c>
      <c r="I61">
        <f>年度1!X7</f>
        <v>79.8</v>
      </c>
      <c r="J61">
        <f>年度1!Y7-年度1!X7</f>
        <v>0</v>
      </c>
      <c r="K61">
        <f>年度1!X7-年度1!Z7</f>
        <v>9.9999999999994316E-2</v>
      </c>
      <c r="L61">
        <f>年度1!AA7</f>
        <v>84</v>
      </c>
      <c r="M61">
        <f>年度1!AB7-年度1!AA7</f>
        <v>9.9999999999994316E-2</v>
      </c>
      <c r="N61">
        <f>年度1!AA7-年度1!AC7</f>
        <v>0</v>
      </c>
      <c r="O61">
        <f>年度1!AJ7-年度1!X7</f>
        <v>1.5</v>
      </c>
      <c r="P61">
        <f>年度1!AM7-年度1!AA7</f>
        <v>3.2999999999999972</v>
      </c>
    </row>
    <row r="62" spans="1:16">
      <c r="A62" t="str">
        <f>年度2!E2&amp;1</f>
        <v>R01年度（累計）1</v>
      </c>
      <c r="B62" t="str">
        <f>年度2!B1</f>
        <v>保険者番号</v>
      </c>
      <c r="C62" t="str">
        <f>年度2!B2</f>
        <v>99xxxx</v>
      </c>
      <c r="D62" t="str">
        <f>年度2!C1</f>
        <v>保険者名</v>
      </c>
      <c r="E62" t="str">
        <f>年度2!C2</f>
        <v>Ａ市</v>
      </c>
    </row>
    <row r="63" spans="1:16">
      <c r="A63" t="str">
        <f>年度2!E2&amp;2</f>
        <v>R01年度（累計）2</v>
      </c>
      <c r="B63" t="str">
        <f>年度2!E1</f>
        <v>作成年月</v>
      </c>
      <c r="C63" t="str">
        <f>年度2!E2</f>
        <v>R01年度（累計）</v>
      </c>
    </row>
    <row r="64" spans="1:16">
      <c r="A64" t="str">
        <f>年度2!E2&amp;3</f>
        <v>R01年度（累計）3</v>
      </c>
      <c r="C64" t="str">
        <f>年度2!B2&amp;":"&amp;年度1!C2&amp;"　"&amp;年度2!E2&amp;"（男性）"</f>
        <v>99xxxx:Ａ市　R01年度（累計）（男性）</v>
      </c>
      <c r="F64" t="str">
        <f>年度2!B2&amp;":"&amp;年度1!C2&amp;"　"&amp;年度2!E2&amp;"（女性）"</f>
        <v>99xxxx:Ａ市　R01年度（累計）（女性）</v>
      </c>
      <c r="I64" t="s">
        <v>417</v>
      </c>
      <c r="L64" t="s">
        <v>418</v>
      </c>
      <c r="O64" t="s">
        <v>417</v>
      </c>
      <c r="P64" t="s">
        <v>418</v>
      </c>
    </row>
    <row r="65" spans="1:16">
      <c r="A65" t="str">
        <f>年度2!E2&amp;4</f>
        <v>R01年度（累計）4</v>
      </c>
      <c r="C65" t="str">
        <f>年度2!AJ3</f>
        <v>平均余命（男性）</v>
      </c>
      <c r="D65" t="s">
        <v>420</v>
      </c>
      <c r="E65" t="s">
        <v>419</v>
      </c>
      <c r="F65" t="str">
        <f>年度2!AM3</f>
        <v>平均余命（女性）</v>
      </c>
      <c r="G65" t="s">
        <v>420</v>
      </c>
      <c r="H65" t="s">
        <v>419</v>
      </c>
      <c r="I65" t="str">
        <f>年度2!X3</f>
        <v>平均自立期間（要介護２以上）（男性）</v>
      </c>
      <c r="J65" t="s">
        <v>420</v>
      </c>
      <c r="K65" t="s">
        <v>419</v>
      </c>
      <c r="L65" t="str">
        <f>年度2!AA3</f>
        <v>平均自立期間（要介護２以上）（女性）</v>
      </c>
      <c r="M65" t="s">
        <v>420</v>
      </c>
      <c r="N65" t="s">
        <v>419</v>
      </c>
      <c r="O65" t="s">
        <v>421</v>
      </c>
      <c r="P65" t="s">
        <v>428</v>
      </c>
    </row>
    <row r="66" spans="1:16">
      <c r="A66" t="str">
        <f>年度2!E2&amp;5</f>
        <v>R01年度（累計）5</v>
      </c>
      <c r="B66" t="str">
        <f>"保険者(地区)"</f>
        <v>保険者(地区)</v>
      </c>
      <c r="C66">
        <f>年度2!AJ4</f>
        <v>79.5</v>
      </c>
      <c r="D66">
        <f>年度2!AK4-年度2!AJ4</f>
        <v>2.1999999999999886</v>
      </c>
      <c r="E66">
        <f>年度2!AJ4-年度2!AL4</f>
        <v>2.2000000000000028</v>
      </c>
      <c r="F66">
        <f>年度2!AM4</f>
        <v>87.899999999999991</v>
      </c>
      <c r="G66">
        <f>年度2!AN4-年度2!AM4</f>
        <v>1.7999999999999972</v>
      </c>
      <c r="H66">
        <f>年度2!AM4-年度2!AO4</f>
        <v>1.8999999999999915</v>
      </c>
      <c r="I66">
        <f>年度2!X4</f>
        <v>78.099999999999994</v>
      </c>
      <c r="J66">
        <f>年度2!Y4-年度2!X4</f>
        <v>2.0999999999999943</v>
      </c>
      <c r="K66">
        <f>年度2!X4-年度2!Z4</f>
        <v>2.0999999999999943</v>
      </c>
      <c r="L66">
        <f>年度2!AA4</f>
        <v>84.399999999999991</v>
      </c>
      <c r="M66">
        <f>年度2!AB4-年度2!AA4</f>
        <v>1.7000000000000028</v>
      </c>
      <c r="N66">
        <f>年度2!AA4-年度2!AC4</f>
        <v>1.7000000000000028</v>
      </c>
      <c r="O66">
        <f>年度2!AJ4-年度2!X4</f>
        <v>1.4000000000000057</v>
      </c>
      <c r="P66">
        <f>年度2!AM4-年度2!AA4</f>
        <v>3.5</v>
      </c>
    </row>
    <row r="67" spans="1:16">
      <c r="A67" t="str">
        <f>年度2!E2&amp;6</f>
        <v>R01年度（累計）6</v>
      </c>
      <c r="B67" t="str">
        <f>年度2!B5</f>
        <v>県</v>
      </c>
      <c r="C67">
        <f>年度2!AJ5</f>
        <v>81.3</v>
      </c>
      <c r="D67">
        <f>年度2!AK5-年度2!AJ5</f>
        <v>0.5</v>
      </c>
      <c r="E67">
        <f>年度2!AJ5-年度2!AL5</f>
        <v>0.40000000000000568</v>
      </c>
      <c r="F67">
        <f>年度2!AM5</f>
        <v>88.1</v>
      </c>
      <c r="G67">
        <f>年度2!AN5-年度2!AM5</f>
        <v>0.29999999999999716</v>
      </c>
      <c r="H67">
        <f>年度2!AM5-年度2!AO5</f>
        <v>0.40000000000000568</v>
      </c>
      <c r="I67">
        <f>年度2!X5</f>
        <v>79.699999999999989</v>
      </c>
      <c r="J67">
        <f>年度2!Y5-年度2!X5</f>
        <v>0.40000000000000568</v>
      </c>
      <c r="K67">
        <f>年度2!X5-年度2!Z5</f>
        <v>0.39999999999999147</v>
      </c>
      <c r="L67">
        <f>年度2!AA5</f>
        <v>84.899999999999991</v>
      </c>
      <c r="M67">
        <f>年度2!AB5-年度2!AA5</f>
        <v>0.29999999999999716</v>
      </c>
      <c r="N67">
        <f>年度2!AA5-年度2!AC5</f>
        <v>0.29999999999999716</v>
      </c>
      <c r="O67">
        <f>年度2!AJ5-年度2!X5</f>
        <v>1.6000000000000085</v>
      </c>
      <c r="P67">
        <f>年度2!AM5-年度2!AA5</f>
        <v>3.2000000000000028</v>
      </c>
    </row>
    <row r="68" spans="1:16">
      <c r="A68" t="str">
        <f>年度2!E2&amp;7</f>
        <v>R01年度（累計）7</v>
      </c>
      <c r="B68" t="str">
        <f>年度2!B6</f>
        <v>同規模</v>
      </c>
      <c r="C68">
        <f>年度2!AJ6</f>
        <v>80.899999999999991</v>
      </c>
      <c r="D68">
        <f>年度2!AK6-年度2!AJ6</f>
        <v>0.10000000000000853</v>
      </c>
      <c r="E68">
        <f>年度2!AJ6-年度2!AL6</f>
        <v>0.20000000000000284</v>
      </c>
      <c r="F68">
        <f>年度2!AM6</f>
        <v>87.399999999999991</v>
      </c>
      <c r="G68">
        <f>年度2!AN6-年度2!AM6</f>
        <v>0.10000000000000853</v>
      </c>
      <c r="H68">
        <f>年度2!AM6-年度2!AO6</f>
        <v>9.9999999999994316E-2</v>
      </c>
      <c r="I68">
        <f>年度2!X6</f>
        <v>79.399999999999991</v>
      </c>
      <c r="J68">
        <f>年度2!Y6-年度2!X6</f>
        <v>0.10000000000000853</v>
      </c>
      <c r="K68">
        <f>年度2!X6-年度2!Z6</f>
        <v>9.9999999999994316E-2</v>
      </c>
      <c r="L68">
        <f>年度2!AA6</f>
        <v>84.199999999999989</v>
      </c>
      <c r="M68">
        <f>年度2!AB6-年度2!AA6</f>
        <v>0.10000000000000853</v>
      </c>
      <c r="N68">
        <f>年度2!AA6-年度2!AC6</f>
        <v>9.9999999999994316E-2</v>
      </c>
      <c r="O68">
        <f>年度2!AJ6-年度2!X6</f>
        <v>1.5</v>
      </c>
      <c r="P68">
        <f>年度2!AM6-年度2!AA6</f>
        <v>3.2000000000000028</v>
      </c>
    </row>
    <row r="69" spans="1:16">
      <c r="A69" t="str">
        <f>年度2!E2&amp;8</f>
        <v>R01年度（累計）8</v>
      </c>
      <c r="B69" t="str">
        <f>年度2!B7</f>
        <v>国</v>
      </c>
      <c r="C69">
        <f>年度2!AJ7</f>
        <v>81.399999999999991</v>
      </c>
      <c r="D69">
        <f>年度2!AK7-年度2!AJ7</f>
        <v>0</v>
      </c>
      <c r="E69">
        <f>年度2!AJ7-年度2!AL7</f>
        <v>0</v>
      </c>
      <c r="F69">
        <f>年度2!AM7</f>
        <v>87.399999999999991</v>
      </c>
      <c r="G69">
        <f>年度2!AN7-年度2!AM7</f>
        <v>0.10000000000000853</v>
      </c>
      <c r="H69">
        <f>年度2!AM7-年度2!AO7</f>
        <v>0</v>
      </c>
      <c r="I69">
        <f>年度2!X7</f>
        <v>79.899999999999991</v>
      </c>
      <c r="J69">
        <f>年度2!Y7-年度2!X7</f>
        <v>0</v>
      </c>
      <c r="K69">
        <f>年度2!X7-年度2!Z7</f>
        <v>9.9999999999994316E-2</v>
      </c>
      <c r="L69">
        <f>年度2!AA7</f>
        <v>84.1</v>
      </c>
      <c r="M69">
        <f>年度2!AB7-年度2!AA7</f>
        <v>9.9999999999994316E-2</v>
      </c>
      <c r="N69">
        <f>年度2!AA7-年度2!AC7</f>
        <v>0</v>
      </c>
      <c r="O69">
        <f>年度2!AJ7-年度2!X7</f>
        <v>1.5</v>
      </c>
      <c r="P69">
        <f>年度2!AM7-年度2!AA7</f>
        <v>3.2999999999999972</v>
      </c>
    </row>
    <row r="70" spans="1:16">
      <c r="A70" t="str">
        <f>年度3!E2&amp;1</f>
        <v>R02年度（累計）1</v>
      </c>
      <c r="B70" t="str">
        <f>年度3!B1</f>
        <v>保険者番号</v>
      </c>
      <c r="C70" t="str">
        <f>年度3!B2</f>
        <v>99xxxx</v>
      </c>
      <c r="D70" t="str">
        <f>年度3!C1</f>
        <v>保険者名</v>
      </c>
      <c r="E70" t="str">
        <f>年度3!C2</f>
        <v>Ａ市</v>
      </c>
    </row>
    <row r="71" spans="1:16">
      <c r="A71" t="str">
        <f>年度3!E2&amp;2</f>
        <v>R02年度（累計）2</v>
      </c>
      <c r="B71" t="str">
        <f>年度3!E1</f>
        <v>作成年月</v>
      </c>
      <c r="C71" t="str">
        <f>年度3!E2</f>
        <v>R02年度（累計）</v>
      </c>
    </row>
    <row r="72" spans="1:16">
      <c r="A72" t="str">
        <f>年度3!E2&amp;3</f>
        <v>R02年度（累計）3</v>
      </c>
      <c r="C72" t="str">
        <f>年度3!B2&amp;":"&amp;年度1!C2&amp;"　"&amp;年度3!E2&amp;"（男性）"</f>
        <v>99xxxx:Ａ市　R02年度（累計）（男性）</v>
      </c>
      <c r="F72" t="str">
        <f>年度3!B2&amp;":"&amp;年度1!C2&amp;"　"&amp;年度3!E2&amp;"（女性）"</f>
        <v>99xxxx:Ａ市　R02年度（累計）（女性）</v>
      </c>
      <c r="I72" t="s">
        <v>417</v>
      </c>
      <c r="L72" t="s">
        <v>418</v>
      </c>
      <c r="O72" t="s">
        <v>417</v>
      </c>
      <c r="P72" t="s">
        <v>418</v>
      </c>
    </row>
    <row r="73" spans="1:16">
      <c r="A73" t="str">
        <f>年度3!E2&amp;4</f>
        <v>R02年度（累計）4</v>
      </c>
      <c r="C73" t="str">
        <f>年度3!AJ3</f>
        <v>平均余命（男性）</v>
      </c>
      <c r="D73" t="s">
        <v>420</v>
      </c>
      <c r="E73" t="s">
        <v>419</v>
      </c>
      <c r="F73" t="str">
        <f>年度3!AM3</f>
        <v>平均余命（女性）</v>
      </c>
      <c r="G73" t="s">
        <v>420</v>
      </c>
      <c r="H73" t="s">
        <v>419</v>
      </c>
      <c r="I73" t="str">
        <f>年度3!X3</f>
        <v>平均自立期間（要介護２以上）（男性）</v>
      </c>
      <c r="J73" t="s">
        <v>420</v>
      </c>
      <c r="K73" t="s">
        <v>419</v>
      </c>
      <c r="L73" t="str">
        <f>年度3!AA3</f>
        <v>平均自立期間（要介護２以上）（女性）</v>
      </c>
      <c r="M73" t="s">
        <v>420</v>
      </c>
      <c r="N73" t="s">
        <v>419</v>
      </c>
      <c r="O73" t="s">
        <v>421</v>
      </c>
      <c r="P73" t="s">
        <v>428</v>
      </c>
    </row>
    <row r="74" spans="1:16">
      <c r="A74" t="str">
        <f>年度3!E2&amp;5</f>
        <v>R02年度（累計）5</v>
      </c>
      <c r="B74" t="str">
        <f>"保険者(地区)"</f>
        <v>保険者(地区)</v>
      </c>
      <c r="C74">
        <f>年度3!AJ4</f>
        <v>79.600000000000009</v>
      </c>
      <c r="D74">
        <f>年度3!AK4-年度3!AJ4</f>
        <v>2.1999999999999886</v>
      </c>
      <c r="E74">
        <f>年度3!AJ4-年度3!AL4</f>
        <v>2.2000000000000028</v>
      </c>
      <c r="F74">
        <f>年度3!AM4</f>
        <v>88</v>
      </c>
      <c r="G74">
        <f>年度3!AN4-年度3!AM4</f>
        <v>1.7999999999999972</v>
      </c>
      <c r="H74">
        <f>年度3!AM4-年度3!AO4</f>
        <v>1.8999999999999915</v>
      </c>
      <c r="I74">
        <f>年度3!X4</f>
        <v>78.2</v>
      </c>
      <c r="J74">
        <f>年度3!Y4-年度3!X4</f>
        <v>2.0999999999999943</v>
      </c>
      <c r="K74">
        <f>年度3!X4-年度3!Z4</f>
        <v>2.0999999999999943</v>
      </c>
      <c r="L74">
        <f>年度3!AA4</f>
        <v>84.5</v>
      </c>
      <c r="M74">
        <f>年度3!AB4-年度3!AA4</f>
        <v>1.7000000000000028</v>
      </c>
      <c r="N74">
        <f>年度3!AA4-年度3!AC4</f>
        <v>1.7000000000000028</v>
      </c>
      <c r="O74">
        <f>年度3!AJ4-年度3!X4</f>
        <v>1.4000000000000057</v>
      </c>
      <c r="P74">
        <f>年度3!AM4-年度3!AA4</f>
        <v>3.5</v>
      </c>
    </row>
    <row r="75" spans="1:16">
      <c r="A75" t="str">
        <f>年度3!E2&amp;6</f>
        <v>R02年度（累計）6</v>
      </c>
      <c r="B75" t="str">
        <f>年度3!B5</f>
        <v>県</v>
      </c>
      <c r="C75">
        <f>年度3!AJ5</f>
        <v>81.400000000000006</v>
      </c>
      <c r="D75">
        <f>年度3!AK5-年度3!AJ5</f>
        <v>0.5</v>
      </c>
      <c r="E75">
        <f>年度3!AJ5-年度3!AL5</f>
        <v>0.40000000000000568</v>
      </c>
      <c r="F75">
        <f>年度3!AM5</f>
        <v>88.2</v>
      </c>
      <c r="G75">
        <f>年度3!AN5-年度3!AM5</f>
        <v>0.29999999999999716</v>
      </c>
      <c r="H75">
        <f>年度3!AM5-年度3!AO5</f>
        <v>0.40000000000000568</v>
      </c>
      <c r="I75">
        <f>年度3!X5</f>
        <v>79.8</v>
      </c>
      <c r="J75">
        <f>年度3!Y5-年度3!X5</f>
        <v>0.40000000000000568</v>
      </c>
      <c r="K75">
        <f>年度3!X5-年度3!Z5</f>
        <v>0.39999999999999147</v>
      </c>
      <c r="L75">
        <f>年度3!AA5</f>
        <v>85</v>
      </c>
      <c r="M75">
        <f>年度3!AB5-年度3!AA5</f>
        <v>0.29999999999999716</v>
      </c>
      <c r="N75">
        <f>年度3!AA5-年度3!AC5</f>
        <v>0.29999999999999716</v>
      </c>
      <c r="O75">
        <f>年度3!AJ5-年度3!X5</f>
        <v>1.6000000000000085</v>
      </c>
      <c r="P75">
        <f>年度3!AM5-年度3!AA5</f>
        <v>3.2000000000000028</v>
      </c>
    </row>
    <row r="76" spans="1:16">
      <c r="A76" t="str">
        <f>年度3!E2&amp;7</f>
        <v>R02年度（累計）7</v>
      </c>
      <c r="B76" t="str">
        <f>年度3!B6</f>
        <v>同規模</v>
      </c>
      <c r="C76">
        <f>年度3!AJ6</f>
        <v>81</v>
      </c>
      <c r="D76">
        <f>年度3!AK6-年度3!AJ6</f>
        <v>0.10000000000000853</v>
      </c>
      <c r="E76">
        <f>年度3!AJ6-年度3!AL6</f>
        <v>0.20000000000000284</v>
      </c>
      <c r="F76">
        <f>年度3!AM6</f>
        <v>87.5</v>
      </c>
      <c r="G76">
        <f>年度3!AN6-年度3!AM6</f>
        <v>0.10000000000000853</v>
      </c>
      <c r="H76">
        <f>年度3!AM6-年度3!AO6</f>
        <v>9.9999999999994316E-2</v>
      </c>
      <c r="I76">
        <f>年度3!X6</f>
        <v>79.5</v>
      </c>
      <c r="J76">
        <f>年度3!Y6-年度3!X6</f>
        <v>0.10000000000000853</v>
      </c>
      <c r="K76">
        <f>年度3!X6-年度3!Z6</f>
        <v>9.9999999999994316E-2</v>
      </c>
      <c r="L76">
        <f>年度3!AA6</f>
        <v>84.3</v>
      </c>
      <c r="M76">
        <f>年度3!AB6-年度3!AA6</f>
        <v>0.10000000000000853</v>
      </c>
      <c r="N76">
        <f>年度3!AA6-年度3!AC6</f>
        <v>9.9999999999994316E-2</v>
      </c>
      <c r="O76">
        <f>年度3!AJ6-年度3!X6</f>
        <v>1.5</v>
      </c>
      <c r="P76">
        <f>年度3!AM6-年度3!AA6</f>
        <v>3.2000000000000028</v>
      </c>
    </row>
    <row r="77" spans="1:16">
      <c r="A77" t="str">
        <f>年度3!E2&amp;8</f>
        <v>R02年度（累計）8</v>
      </c>
      <c r="B77" t="str">
        <f>年度3!B7</f>
        <v>国</v>
      </c>
      <c r="C77">
        <f>年度3!AJ7</f>
        <v>81.5</v>
      </c>
      <c r="D77">
        <f>年度3!AK7-年度3!AJ7</f>
        <v>0</v>
      </c>
      <c r="E77">
        <f>年度3!AJ7-年度3!AL7</f>
        <v>0</v>
      </c>
      <c r="F77">
        <f>年度3!AM7</f>
        <v>87.5</v>
      </c>
      <c r="G77">
        <f>年度3!AN7-年度3!AM7</f>
        <v>0.10000000000000853</v>
      </c>
      <c r="H77">
        <f>年度3!AM7-年度3!AO7</f>
        <v>0</v>
      </c>
      <c r="I77">
        <f>年度3!X7</f>
        <v>80</v>
      </c>
      <c r="J77">
        <f>年度3!Y7-年度3!X7</f>
        <v>0</v>
      </c>
      <c r="K77">
        <f>年度3!X7-年度3!Z7</f>
        <v>9.9999999999994316E-2</v>
      </c>
      <c r="L77">
        <f>年度3!AA7</f>
        <v>84.2</v>
      </c>
      <c r="M77">
        <f>年度3!AB7-年度3!AA7</f>
        <v>9.9999999999994316E-2</v>
      </c>
      <c r="N77">
        <f>年度3!AA7-年度3!AC7</f>
        <v>0</v>
      </c>
      <c r="O77">
        <f>年度3!AJ7-年度3!X7</f>
        <v>1.5</v>
      </c>
      <c r="P77">
        <f>年度3!AM7-年度3!AA7</f>
        <v>3.2999999999999972</v>
      </c>
    </row>
    <row r="78" spans="1:16">
      <c r="A78" t="str">
        <f>年度4!E2&amp;1</f>
        <v>R03年度（累計）1</v>
      </c>
      <c r="B78" t="str">
        <f>年度4!B1</f>
        <v>保険者番号</v>
      </c>
      <c r="C78" t="str">
        <f>年度4!B2</f>
        <v>99xxxx</v>
      </c>
      <c r="D78" t="str">
        <f>年度4!C1</f>
        <v>保険者名</v>
      </c>
      <c r="E78" t="str">
        <f>年度4!C2</f>
        <v>Ａ市</v>
      </c>
    </row>
    <row r="79" spans="1:16">
      <c r="A79" t="str">
        <f>年度4!E2&amp;2</f>
        <v>R03年度（累計）2</v>
      </c>
      <c r="B79" t="str">
        <f>年度4!E1</f>
        <v>作成年月</v>
      </c>
      <c r="C79" t="str">
        <f>年度4!E2</f>
        <v>R03年度（累計）</v>
      </c>
    </row>
    <row r="80" spans="1:16">
      <c r="A80" t="str">
        <f>年度4!E2&amp;3</f>
        <v>R03年度（累計）3</v>
      </c>
      <c r="C80" t="str">
        <f>年度4!B2&amp;":"&amp;年度1!C2&amp;"　"&amp;年度4!E2&amp;"（男性）"</f>
        <v>99xxxx:Ａ市　R03年度（累計）（男性）</v>
      </c>
      <c r="F80" t="str">
        <f>年度4!B2&amp;":"&amp;年度1!C2&amp;"　"&amp;年度4!E2&amp;"（女性）"</f>
        <v>99xxxx:Ａ市　R03年度（累計）（女性）</v>
      </c>
      <c r="I80" t="s">
        <v>417</v>
      </c>
      <c r="L80" t="s">
        <v>418</v>
      </c>
      <c r="O80" t="s">
        <v>417</v>
      </c>
      <c r="P80" t="s">
        <v>418</v>
      </c>
    </row>
    <row r="81" spans="1:16">
      <c r="A81" t="str">
        <f>年度4!E2&amp;4</f>
        <v>R03年度（累計）4</v>
      </c>
      <c r="C81" t="str">
        <f>年度4!AJ3</f>
        <v>平均余命（男性）</v>
      </c>
      <c r="D81" t="s">
        <v>420</v>
      </c>
      <c r="E81" t="s">
        <v>419</v>
      </c>
      <c r="F81" t="str">
        <f>年度4!AM3</f>
        <v>平均余命（女性）</v>
      </c>
      <c r="G81" t="s">
        <v>420</v>
      </c>
      <c r="H81" t="s">
        <v>419</v>
      </c>
      <c r="I81" t="str">
        <f>年度4!X3</f>
        <v>平均自立期間（要介護２以上）（男性）</v>
      </c>
      <c r="J81" t="s">
        <v>420</v>
      </c>
      <c r="K81" t="s">
        <v>419</v>
      </c>
      <c r="L81" t="str">
        <f>年度4!AA3</f>
        <v>平均自立期間（要介護２以上）（女性）</v>
      </c>
      <c r="M81" t="s">
        <v>420</v>
      </c>
      <c r="N81" t="s">
        <v>419</v>
      </c>
      <c r="O81" t="s">
        <v>421</v>
      </c>
      <c r="P81" t="s">
        <v>428</v>
      </c>
    </row>
    <row r="82" spans="1:16">
      <c r="A82" t="str">
        <f>年度4!E2&amp;5</f>
        <v>R03年度（累計）5</v>
      </c>
      <c r="B82" t="str">
        <f>"保険者(地区)"</f>
        <v>保険者(地区)</v>
      </c>
      <c r="C82">
        <f>年度4!AJ4</f>
        <v>79.7</v>
      </c>
      <c r="D82">
        <f>年度4!AK4-年度4!AJ4</f>
        <v>2.1999999999999886</v>
      </c>
      <c r="E82">
        <f>年度4!AJ4-年度4!AL4</f>
        <v>2.2000000000000028</v>
      </c>
      <c r="F82">
        <f>年度4!AM4</f>
        <v>88.1</v>
      </c>
      <c r="G82">
        <f>年度4!AN4-年度4!AM4</f>
        <v>1.7999999999999972</v>
      </c>
      <c r="H82">
        <f>年度4!AM4-年度4!AO4</f>
        <v>1.8999999999999915</v>
      </c>
      <c r="I82">
        <f>年度4!X4</f>
        <v>78.3</v>
      </c>
      <c r="J82">
        <f>年度4!Y4-年度4!X4</f>
        <v>2.0999999999999943</v>
      </c>
      <c r="K82">
        <f>年度4!X4-年度4!Z4</f>
        <v>2.0999999999999943</v>
      </c>
      <c r="L82">
        <f>年度4!AA4</f>
        <v>84.6</v>
      </c>
      <c r="M82">
        <f>年度4!AB4-年度4!AA4</f>
        <v>1.7000000000000028</v>
      </c>
      <c r="N82">
        <f>年度4!AA4-年度4!AC4</f>
        <v>1.7000000000000028</v>
      </c>
      <c r="O82">
        <f>年度4!AJ4-年度4!X4</f>
        <v>1.4000000000000057</v>
      </c>
      <c r="P82">
        <f>年度4!AM4-年度4!AA4</f>
        <v>3.5</v>
      </c>
    </row>
    <row r="83" spans="1:16">
      <c r="A83" t="str">
        <f>年度4!E2&amp;6</f>
        <v>R03年度（累計）6</v>
      </c>
      <c r="B83" t="str">
        <f>年度4!B5</f>
        <v>県</v>
      </c>
      <c r="C83">
        <f>年度4!AJ5</f>
        <v>81.5</v>
      </c>
      <c r="D83">
        <f>年度4!AK5-年度4!AJ5</f>
        <v>0.5</v>
      </c>
      <c r="E83">
        <f>年度4!AJ5-年度4!AL5</f>
        <v>0.40000000000000568</v>
      </c>
      <c r="F83">
        <f>年度4!AM5</f>
        <v>88.3</v>
      </c>
      <c r="G83">
        <f>年度4!AN5-年度4!AM5</f>
        <v>0.29999999999999716</v>
      </c>
      <c r="H83">
        <f>年度4!AM5-年度4!AO5</f>
        <v>0.40000000000000568</v>
      </c>
      <c r="I83">
        <f>年度4!X5</f>
        <v>79.899999999999991</v>
      </c>
      <c r="J83">
        <f>年度4!Y5-年度4!X5</f>
        <v>0.40000000000000568</v>
      </c>
      <c r="K83">
        <f>年度4!X5-年度4!Z5</f>
        <v>0.39999999999999147</v>
      </c>
      <c r="L83">
        <f>年度4!AA5</f>
        <v>85.1</v>
      </c>
      <c r="M83">
        <f>年度4!AB5-年度4!AA5</f>
        <v>0.29999999999999716</v>
      </c>
      <c r="N83">
        <f>年度4!AA5-年度4!AC5</f>
        <v>0.29999999999999716</v>
      </c>
      <c r="O83">
        <f>年度4!AJ5-年度4!X5</f>
        <v>1.6000000000000085</v>
      </c>
      <c r="P83">
        <f>年度4!AM5-年度4!AA5</f>
        <v>3.2000000000000028</v>
      </c>
    </row>
    <row r="84" spans="1:16">
      <c r="A84" t="str">
        <f>年度4!E2&amp;7</f>
        <v>R03年度（累計）7</v>
      </c>
      <c r="B84" t="str">
        <f>年度4!B6</f>
        <v>同規模</v>
      </c>
      <c r="C84">
        <f>年度4!AJ6</f>
        <v>81.099999999999994</v>
      </c>
      <c r="D84">
        <f>年度4!AK6-年度4!AJ6</f>
        <v>0.10000000000000853</v>
      </c>
      <c r="E84">
        <f>年度4!AJ6-年度4!AL6</f>
        <v>0.20000000000000284</v>
      </c>
      <c r="F84">
        <f>年度4!AM6</f>
        <v>87.6</v>
      </c>
      <c r="G84">
        <f>年度4!AN6-年度4!AM6</f>
        <v>0.10000000000000853</v>
      </c>
      <c r="H84">
        <f>年度4!AM6-年度4!AO6</f>
        <v>9.9999999999994316E-2</v>
      </c>
      <c r="I84">
        <f>年度4!X6</f>
        <v>79.599999999999994</v>
      </c>
      <c r="J84">
        <f>年度4!Y6-年度4!X6</f>
        <v>0.10000000000000853</v>
      </c>
      <c r="K84">
        <f>年度4!X6-年度4!Z6</f>
        <v>9.9999999999994316E-2</v>
      </c>
      <c r="L84">
        <f>年度4!AA6</f>
        <v>84.399999999999991</v>
      </c>
      <c r="M84">
        <f>年度4!AB6-年度4!AA6</f>
        <v>0.10000000000000853</v>
      </c>
      <c r="N84">
        <f>年度4!AA6-年度4!AC6</f>
        <v>9.9999999999994316E-2</v>
      </c>
      <c r="O84">
        <f>年度4!AJ6-年度4!X6</f>
        <v>1.5</v>
      </c>
      <c r="P84">
        <f>年度4!AM6-年度4!AA6</f>
        <v>3.2000000000000028</v>
      </c>
    </row>
    <row r="85" spans="1:16">
      <c r="A85" t="str">
        <f>年度4!E2&amp;8</f>
        <v>R03年度（累計）8</v>
      </c>
      <c r="B85" t="str">
        <f>年度4!B7</f>
        <v>国</v>
      </c>
      <c r="C85">
        <f>年度4!AJ7</f>
        <v>81.599999999999994</v>
      </c>
      <c r="D85">
        <f>年度4!AK7-年度4!AJ7</f>
        <v>0</v>
      </c>
      <c r="E85">
        <f>年度4!AJ7-年度4!AL7</f>
        <v>0</v>
      </c>
      <c r="F85">
        <f>年度4!AM7</f>
        <v>87.6</v>
      </c>
      <c r="G85">
        <f>年度4!AN7-年度4!AM7</f>
        <v>0.10000000000000853</v>
      </c>
      <c r="H85">
        <f>年度4!AM7-年度4!AO7</f>
        <v>0</v>
      </c>
      <c r="I85">
        <f>年度4!X7</f>
        <v>80.099999999999994</v>
      </c>
      <c r="J85">
        <f>年度4!Y7-年度4!X7</f>
        <v>0</v>
      </c>
      <c r="K85">
        <f>年度4!X7-年度4!Z7</f>
        <v>9.9999999999994316E-2</v>
      </c>
      <c r="L85">
        <f>年度4!AA7</f>
        <v>84.3</v>
      </c>
      <c r="M85">
        <f>年度4!AB7-年度4!AA7</f>
        <v>9.9999999999994316E-2</v>
      </c>
      <c r="N85">
        <f>年度4!AA7-年度4!AC7</f>
        <v>0</v>
      </c>
      <c r="O85">
        <f>年度4!AJ7-年度4!X7</f>
        <v>1.5</v>
      </c>
      <c r="P85">
        <f>年度4!AM7-年度4!AA7</f>
        <v>3.2999999999999972</v>
      </c>
    </row>
    <row r="86" spans="1:16">
      <c r="A86" t="str">
        <f>年度5!E2&amp;1</f>
        <v>R04年度（累計）1</v>
      </c>
      <c r="B86" t="str">
        <f>年度5!B1</f>
        <v>保険者番号</v>
      </c>
      <c r="C86" t="str">
        <f>年度5!B2</f>
        <v>99xxxx</v>
      </c>
      <c r="D86" t="str">
        <f>年度5!C1</f>
        <v>保険者名</v>
      </c>
      <c r="E86" t="str">
        <f>年度5!C2</f>
        <v>Ａ市</v>
      </c>
    </row>
    <row r="87" spans="1:16">
      <c r="A87" t="str">
        <f>年度5!E2&amp;2</f>
        <v>R04年度（累計）2</v>
      </c>
      <c r="B87" t="str">
        <f>年度5!E1</f>
        <v>作成年月</v>
      </c>
      <c r="C87" t="str">
        <f>年度5!E2</f>
        <v>R04年度（累計）</v>
      </c>
    </row>
    <row r="88" spans="1:16">
      <c r="A88" t="str">
        <f>年度5!E2&amp;3</f>
        <v>R04年度（累計）3</v>
      </c>
      <c r="C88" t="str">
        <f>年度5!B2&amp;":"&amp;年度1!C2&amp;"　"&amp;年度5!E2&amp;"（男性）"</f>
        <v>99xxxx:Ａ市　R04年度（累計）（男性）</v>
      </c>
      <c r="F88" t="str">
        <f>年度5!B2&amp;":"&amp;年度1!C2&amp;"　"&amp;年度5!E2&amp;"（女性）"</f>
        <v>99xxxx:Ａ市　R04年度（累計）（女性）</v>
      </c>
      <c r="I88" t="s">
        <v>417</v>
      </c>
      <c r="L88" t="s">
        <v>418</v>
      </c>
      <c r="O88" t="s">
        <v>417</v>
      </c>
      <c r="P88" t="s">
        <v>418</v>
      </c>
    </row>
    <row r="89" spans="1:16">
      <c r="A89" t="str">
        <f>年度5!E2&amp;4</f>
        <v>R04年度（累計）4</v>
      </c>
      <c r="C89" t="str">
        <f>年度5!AJ3</f>
        <v>平均余命（男性）</v>
      </c>
      <c r="D89" t="s">
        <v>420</v>
      </c>
      <c r="E89" t="s">
        <v>419</v>
      </c>
      <c r="F89" t="str">
        <f>年度5!AM3</f>
        <v>平均余命（女性）</v>
      </c>
      <c r="G89" t="s">
        <v>420</v>
      </c>
      <c r="H89" t="s">
        <v>419</v>
      </c>
      <c r="I89" t="str">
        <f>年度5!X3</f>
        <v>平均自立期間（要介護２以上）（男性）</v>
      </c>
      <c r="J89" t="s">
        <v>420</v>
      </c>
      <c r="K89" t="s">
        <v>419</v>
      </c>
      <c r="L89" t="str">
        <f>年度5!AA3</f>
        <v>平均自立期間（要介護２以上）（女性）</v>
      </c>
      <c r="M89" t="s">
        <v>420</v>
      </c>
      <c r="N89" t="s">
        <v>419</v>
      </c>
      <c r="O89" t="s">
        <v>421</v>
      </c>
      <c r="P89" t="s">
        <v>428</v>
      </c>
    </row>
    <row r="90" spans="1:16">
      <c r="A90" t="str">
        <f>年度5!E2&amp;5</f>
        <v>R04年度（累計）5</v>
      </c>
      <c r="B90" t="str">
        <f>"保険者(地区)"</f>
        <v>保険者(地区)</v>
      </c>
      <c r="C90">
        <f>年度5!AJ4</f>
        <v>79.800000000000011</v>
      </c>
      <c r="D90">
        <f>年度5!AK4-年度5!AJ4</f>
        <v>2.1999999999999886</v>
      </c>
      <c r="E90">
        <f>年度5!AJ4-年度5!AL4</f>
        <v>2.2000000000000028</v>
      </c>
      <c r="F90">
        <f>年度5!AM4</f>
        <v>88.2</v>
      </c>
      <c r="G90">
        <f>年度5!AN4-年度5!AM4</f>
        <v>1.7999999999999972</v>
      </c>
      <c r="H90">
        <f>年度5!AM4-年度5!AO4</f>
        <v>1.8999999999999915</v>
      </c>
      <c r="I90">
        <f>年度5!X4</f>
        <v>78.400000000000006</v>
      </c>
      <c r="J90">
        <f>年度5!Y4-年度5!X4</f>
        <v>2.0999999999999943</v>
      </c>
      <c r="K90">
        <f>年度5!X4-年度5!Z4</f>
        <v>2.0999999999999943</v>
      </c>
      <c r="L90">
        <f>年度5!AA4</f>
        <v>84.7</v>
      </c>
      <c r="M90">
        <f>年度5!AB4-年度5!AA4</f>
        <v>1.7000000000000028</v>
      </c>
      <c r="N90">
        <f>年度5!AA4-年度5!AC4</f>
        <v>1.7000000000000028</v>
      </c>
      <c r="O90">
        <f>年度5!AJ4-年度5!X4</f>
        <v>1.4000000000000057</v>
      </c>
      <c r="P90">
        <f>年度5!AM4-年度5!AA4</f>
        <v>3.5</v>
      </c>
    </row>
    <row r="91" spans="1:16">
      <c r="A91" t="str">
        <f>年度5!E2&amp;6</f>
        <v>R04年度（累計）6</v>
      </c>
      <c r="B91" t="str">
        <f>年度5!B5</f>
        <v>県</v>
      </c>
      <c r="C91">
        <f>年度5!AJ5</f>
        <v>81.600000000000009</v>
      </c>
      <c r="D91">
        <f>年度5!AK5-年度5!AJ5</f>
        <v>0.5</v>
      </c>
      <c r="E91">
        <f>年度5!AJ5-年度5!AL5</f>
        <v>0.40000000000000568</v>
      </c>
      <c r="F91">
        <f>年度5!AM5</f>
        <v>88.4</v>
      </c>
      <c r="G91">
        <f>年度5!AN5-年度5!AM5</f>
        <v>0.29999999999999716</v>
      </c>
      <c r="H91">
        <f>年度5!AM5-年度5!AO5</f>
        <v>0.40000000000000568</v>
      </c>
      <c r="I91">
        <f>年度5!X5</f>
        <v>80</v>
      </c>
      <c r="J91">
        <f>年度5!Y5-年度5!X5</f>
        <v>0.40000000000000568</v>
      </c>
      <c r="K91">
        <f>年度5!X5-年度5!Z5</f>
        <v>0.39999999999999147</v>
      </c>
      <c r="L91">
        <f>年度5!AA5</f>
        <v>85.2</v>
      </c>
      <c r="M91">
        <f>年度5!AB5-年度5!AA5</f>
        <v>0.29999999999999716</v>
      </c>
      <c r="N91">
        <f>年度5!AA5-年度5!AC5</f>
        <v>0.29999999999999716</v>
      </c>
      <c r="O91">
        <f>年度5!AJ5-年度5!X5</f>
        <v>1.6000000000000085</v>
      </c>
      <c r="P91">
        <f>年度5!AM5-年度5!AA5</f>
        <v>3.2000000000000028</v>
      </c>
    </row>
    <row r="92" spans="1:16">
      <c r="A92" t="str">
        <f>年度5!E2&amp;7</f>
        <v>R04年度（累計）7</v>
      </c>
      <c r="B92" t="str">
        <f>年度5!B6</f>
        <v>同規模</v>
      </c>
      <c r="C92">
        <f>年度5!AJ6</f>
        <v>81.2</v>
      </c>
      <c r="D92">
        <f>年度5!AK6-年度5!AJ6</f>
        <v>0.10000000000000853</v>
      </c>
      <c r="E92">
        <f>年度5!AJ6-年度5!AL6</f>
        <v>0.20000000000000284</v>
      </c>
      <c r="F92">
        <f>年度5!AM6</f>
        <v>87.7</v>
      </c>
      <c r="G92">
        <f>年度5!AN6-年度5!AM6</f>
        <v>0.10000000000000853</v>
      </c>
      <c r="H92">
        <f>年度5!AM6-年度5!AO6</f>
        <v>9.9999999999994316E-2</v>
      </c>
      <c r="I92">
        <f>年度5!X6</f>
        <v>79.7</v>
      </c>
      <c r="J92">
        <f>年度5!Y6-年度5!X6</f>
        <v>0.10000000000000853</v>
      </c>
      <c r="K92">
        <f>年度5!X6-年度5!Z6</f>
        <v>9.9999999999994316E-2</v>
      </c>
      <c r="L92">
        <f>年度5!AA6</f>
        <v>84.5</v>
      </c>
      <c r="M92">
        <f>年度5!AB6-年度5!AA6</f>
        <v>0.10000000000000853</v>
      </c>
      <c r="N92">
        <f>年度5!AA6-年度5!AC6</f>
        <v>9.9999999999994316E-2</v>
      </c>
      <c r="O92">
        <f>年度5!AJ6-年度5!X6</f>
        <v>1.5</v>
      </c>
      <c r="P92">
        <f>年度5!AM6-年度5!AA6</f>
        <v>3.2000000000000028</v>
      </c>
    </row>
    <row r="93" spans="1:16">
      <c r="A93" t="str">
        <f>年度5!E2&amp;8</f>
        <v>R04年度（累計）8</v>
      </c>
      <c r="B93" t="str">
        <f>年度5!B7</f>
        <v>国</v>
      </c>
      <c r="C93">
        <f>年度5!AJ7</f>
        <v>81.7</v>
      </c>
      <c r="D93">
        <f>年度5!AK7-年度5!AJ7</f>
        <v>0</v>
      </c>
      <c r="E93">
        <f>年度5!AJ7-年度5!AL7</f>
        <v>0</v>
      </c>
      <c r="F93">
        <f>年度5!AM7</f>
        <v>87.7</v>
      </c>
      <c r="G93">
        <f>年度5!AN7-年度5!AM7</f>
        <v>0.10000000000000853</v>
      </c>
      <c r="H93">
        <f>年度5!AM7-年度5!AO7</f>
        <v>0</v>
      </c>
      <c r="I93">
        <f>年度5!X7</f>
        <v>80.2</v>
      </c>
      <c r="J93">
        <f>年度5!Y7-年度5!X7</f>
        <v>0</v>
      </c>
      <c r="K93">
        <f>年度5!X7-年度5!Z7</f>
        <v>9.9999999999994316E-2</v>
      </c>
      <c r="L93">
        <f>年度5!AA7</f>
        <v>84.4</v>
      </c>
      <c r="M93">
        <f>年度5!AB7-年度5!AA7</f>
        <v>9.9999999999994316E-2</v>
      </c>
      <c r="N93">
        <f>年度5!AA7-年度5!AC7</f>
        <v>0</v>
      </c>
      <c r="O93">
        <f>年度5!AJ7-年度5!X7</f>
        <v>1.5</v>
      </c>
      <c r="P93">
        <f>年度5!AM7-年度5!AA7</f>
        <v>3.2999999999999972</v>
      </c>
    </row>
    <row r="95" spans="1:16">
      <c r="B95" s="7" t="s">
        <v>423</v>
      </c>
      <c r="C95" s="6" t="s">
        <v>424</v>
      </c>
    </row>
    <row r="96" spans="1:16">
      <c r="B96" s="6" t="str">
        <f>年度1!E2</f>
        <v>H30年度（累計）</v>
      </c>
      <c r="C96" s="6" t="s">
        <v>70</v>
      </c>
    </row>
    <row r="97" spans="2:3">
      <c r="B97" s="6" t="str">
        <f>年度2!E2</f>
        <v>R01年度（累計）</v>
      </c>
      <c r="C97" s="6" t="s">
        <v>1</v>
      </c>
    </row>
    <row r="98" spans="2:3">
      <c r="B98" s="6" t="str">
        <f>年度3!E2</f>
        <v>R02年度（累計）</v>
      </c>
      <c r="C98" s="6" t="s">
        <v>2</v>
      </c>
    </row>
    <row r="99" spans="2:3">
      <c r="B99" s="6" t="str">
        <f>年度4!E2</f>
        <v>R03年度（累計）</v>
      </c>
      <c r="C99" s="6" t="s">
        <v>3</v>
      </c>
    </row>
    <row r="100" spans="2:3">
      <c r="B100" s="6" t="str">
        <f>年度5!E2</f>
        <v>R04年度（累計）</v>
      </c>
      <c r="C100" s="6"/>
    </row>
  </sheetData>
  <mergeCells count="4">
    <mergeCell ref="Y4:AA4"/>
    <mergeCell ref="Y3:AA3"/>
    <mergeCell ref="U4:X4"/>
    <mergeCell ref="U3:X3"/>
  </mergeCells>
  <phoneticPr fontId="2"/>
  <conditionalFormatting sqref="D57:E57">
    <cfRule type="duplicateValues" dxfId="12" priority="13"/>
  </conditionalFormatting>
  <conditionalFormatting sqref="D65:E65">
    <cfRule type="duplicateValues" dxfId="11" priority="12"/>
  </conditionalFormatting>
  <conditionalFormatting sqref="D73:E73">
    <cfRule type="duplicateValues" dxfId="10" priority="11"/>
  </conditionalFormatting>
  <conditionalFormatting sqref="J57:K57">
    <cfRule type="duplicateValues" dxfId="9" priority="10"/>
  </conditionalFormatting>
  <conditionalFormatting sqref="J65:K65">
    <cfRule type="duplicateValues" dxfId="8" priority="9"/>
  </conditionalFormatting>
  <conditionalFormatting sqref="J73:K73">
    <cfRule type="duplicateValues" dxfId="7" priority="8"/>
  </conditionalFormatting>
  <conditionalFormatting sqref="J81:K81">
    <cfRule type="duplicateValues" dxfId="6" priority="7"/>
  </conditionalFormatting>
  <conditionalFormatting sqref="J89:K89">
    <cfRule type="duplicateValues" dxfId="5" priority="6"/>
  </conditionalFormatting>
  <conditionalFormatting sqref="M57:N57">
    <cfRule type="duplicateValues" dxfId="4" priority="5"/>
  </conditionalFormatting>
  <conditionalFormatting sqref="M65:N65">
    <cfRule type="duplicateValues" dxfId="3" priority="4"/>
  </conditionalFormatting>
  <conditionalFormatting sqref="M73:N73">
    <cfRule type="duplicateValues" dxfId="2" priority="3"/>
  </conditionalFormatting>
  <conditionalFormatting sqref="M81:N81">
    <cfRule type="duplicateValues" dxfId="1" priority="2"/>
  </conditionalFormatting>
  <conditionalFormatting sqref="M89:N89">
    <cfRule type="duplicateValues" dxfId="0" priority="1"/>
  </conditionalFormatting>
  <dataValidations count="2">
    <dataValidation type="list" allowBlank="1" showInputMessage="1" showErrorMessage="1" sqref="Y4" xr:uid="{F79C1F91-4E89-4E75-AC84-1CF019C6548A}">
      <formula1>$C$96:$C$99</formula1>
    </dataValidation>
    <dataValidation type="list" allowBlank="1" showInputMessage="1" showErrorMessage="1" sqref="Y3" xr:uid="{8DBB26D7-E7B0-4D17-8BCB-2AE8BB41D648}">
      <formula1>$B$96:$B$100</formula1>
    </dataValidation>
  </dataValidation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使い方</vt:lpstr>
      <vt:lpstr>年度1</vt:lpstr>
      <vt:lpstr>年度2</vt:lpstr>
      <vt:lpstr>年度3</vt:lpstr>
      <vt:lpstr>年度4</vt:lpstr>
      <vt:lpstr>年度5</vt:lpstr>
      <vt:lpstr>図1</vt:lpstr>
      <vt:lpstr>図1!Print_Area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tyokoya</dc:creator>
  <cp:lastModifiedBy>横山徹爾</cp:lastModifiedBy>
  <cp:lastPrinted>2022-10-06T07:46:06Z</cp:lastPrinted>
  <dcterms:created xsi:type="dcterms:W3CDTF">2015-06-05T18:19:34Z</dcterms:created>
  <dcterms:modified xsi:type="dcterms:W3CDTF">2022-12-23T09:26:18Z</dcterms:modified>
</cp:coreProperties>
</file>